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 drives\05 PNHA\2023\8 Web Release Materials\For Web Uploading\Excel\"/>
    </mc:Choice>
  </mc:AlternateContent>
  <xr:revisionPtr revIDLastSave="0" documentId="8_{E04D7EED-C405-47B8-942E-C82FCA78BFB0}" xr6:coauthVersionLast="47" xr6:coauthVersionMax="47" xr10:uidLastSave="{00000000-0000-0000-0000-000000000000}"/>
  <bookViews>
    <workbookView xWindow="-120" yWindow="-120" windowWidth="29040" windowHeight="15840" xr2:uid="{58E8E584-6D08-4126-AA2B-04D9F41CDA29}"/>
  </bookViews>
  <sheets>
    <sheet name="19-21 H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1" l="1"/>
  <c r="G59" i="1"/>
  <c r="F59" i="1"/>
  <c r="E59" i="1"/>
  <c r="D59" i="1"/>
  <c r="C59" i="1"/>
  <c r="B59" i="1"/>
  <c r="H57" i="1"/>
  <c r="G57" i="1"/>
  <c r="F57" i="1"/>
  <c r="E57" i="1"/>
  <c r="D57" i="1"/>
  <c r="C57" i="1"/>
  <c r="B57" i="1"/>
  <c r="H56" i="1"/>
  <c r="G56" i="1"/>
  <c r="F56" i="1"/>
  <c r="E56" i="1"/>
  <c r="D56" i="1"/>
  <c r="C56" i="1"/>
  <c r="B56" i="1"/>
  <c r="E55" i="1"/>
  <c r="D55" i="1"/>
  <c r="C55" i="1"/>
  <c r="H54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C49" i="1"/>
  <c r="B49" i="1"/>
  <c r="H48" i="1"/>
  <c r="G48" i="1"/>
  <c r="F48" i="1"/>
  <c r="E48" i="1"/>
  <c r="D48" i="1"/>
  <c r="C48" i="1"/>
  <c r="B48" i="1"/>
  <c r="H47" i="1"/>
  <c r="G47" i="1"/>
  <c r="F47" i="1"/>
  <c r="E47" i="1"/>
  <c r="D47" i="1"/>
  <c r="C47" i="1"/>
  <c r="B47" i="1"/>
  <c r="G38" i="1"/>
  <c r="F38" i="1"/>
  <c r="E38" i="1"/>
  <c r="D38" i="1"/>
  <c r="C38" i="1"/>
  <c r="B38" i="1"/>
  <c r="I35" i="1"/>
  <c r="H35" i="1"/>
  <c r="F35" i="1"/>
  <c r="E35" i="1"/>
  <c r="D35" i="1"/>
  <c r="D34" i="1"/>
  <c r="I33" i="1"/>
  <c r="H33" i="1"/>
  <c r="G33" i="1"/>
  <c r="E33" i="1"/>
  <c r="D33" i="1"/>
  <c r="C33" i="1"/>
  <c r="B33" i="1"/>
  <c r="I32" i="1"/>
  <c r="H32" i="1"/>
  <c r="G32" i="1"/>
  <c r="F32" i="1"/>
  <c r="E32" i="1"/>
  <c r="D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J18" i="1"/>
  <c r="J55" i="1" s="1"/>
  <c r="J14" i="1"/>
  <c r="I34" i="1" s="1"/>
  <c r="I14" i="1"/>
  <c r="H34" i="1" s="1"/>
  <c r="H14" i="1"/>
  <c r="H55" i="1" s="1"/>
  <c r="G14" i="1"/>
  <c r="G55" i="1" s="1"/>
  <c r="F14" i="1"/>
  <c r="F55" i="1" s="1"/>
  <c r="E14" i="1"/>
  <c r="D14" i="1"/>
  <c r="C14" i="1"/>
  <c r="B14" i="1"/>
  <c r="B55" i="1" s="1"/>
  <c r="J9" i="1"/>
  <c r="I29" i="1" s="1"/>
  <c r="I9" i="1"/>
  <c r="H29" i="1" s="1"/>
  <c r="H9" i="1"/>
  <c r="J6" i="1"/>
  <c r="I6" i="1"/>
  <c r="I18" i="1" s="1"/>
  <c r="H6" i="1"/>
  <c r="I48" i="1" l="1"/>
  <c r="I56" i="1"/>
  <c r="I52" i="1"/>
  <c r="I57" i="1"/>
  <c r="I53" i="1"/>
  <c r="I49" i="1"/>
  <c r="H38" i="1"/>
  <c r="I59" i="1"/>
  <c r="I54" i="1"/>
  <c r="I47" i="1"/>
  <c r="I55" i="1"/>
  <c r="I51" i="1"/>
  <c r="E34" i="1"/>
  <c r="J51" i="1"/>
  <c r="F34" i="1"/>
  <c r="J47" i="1"/>
  <c r="I50" i="1"/>
  <c r="J50" i="1"/>
  <c r="J54" i="1"/>
  <c r="J59" i="1"/>
  <c r="I38" i="1"/>
  <c r="J53" i="1"/>
  <c r="J49" i="1"/>
  <c r="J57" i="1"/>
  <c r="J52" i="1"/>
  <c r="J56" i="1"/>
  <c r="J48" i="1"/>
</calcChain>
</file>

<file path=xl/sharedStrings.xml><?xml version="1.0" encoding="utf-8"?>
<sst xmlns="http://schemas.openxmlformats.org/spreadsheetml/2006/main" count="73" uniqueCount="35">
  <si>
    <t>Table 19</t>
  </si>
  <si>
    <t>HEALTH CAPITAL FORMATION EXPENDITURE BY TYPE OF ASSET, 2014-2022</t>
  </si>
  <si>
    <t>Levels (in million PhP)</t>
  </si>
  <si>
    <t>Type of Asset</t>
  </si>
  <si>
    <t>2018</t>
  </si>
  <si>
    <t>2021</t>
  </si>
  <si>
    <t>2022</t>
  </si>
  <si>
    <t>Infrastructure</t>
  </si>
  <si>
    <t>Residential and non-residential buildings</t>
  </si>
  <si>
    <t>Other structures</t>
  </si>
  <si>
    <t>Machinery and equipment</t>
  </si>
  <si>
    <t>Medical equipment</t>
  </si>
  <si>
    <t>Transport equipment</t>
  </si>
  <si>
    <t>ICT equipment</t>
  </si>
  <si>
    <t>Machinery and equipment n.e.c.</t>
  </si>
  <si>
    <t>Intellectual property products</t>
  </si>
  <si>
    <t>Computer software and databases</t>
  </si>
  <si>
    <t>Intellectual property products n.e.c.</t>
  </si>
  <si>
    <t>TOTAL HEALTH CAPITAL FORMATION EXPENDITURE</t>
  </si>
  <si>
    <t>Table 20</t>
  </si>
  <si>
    <t>Growth rates (in percent)</t>
  </si>
  <si>
    <t>2014-15</t>
  </si>
  <si>
    <t>2015-16</t>
  </si>
  <si>
    <t>2016-17</t>
  </si>
  <si>
    <t>2017-18</t>
  </si>
  <si>
    <t>2018-19</t>
  </si>
  <si>
    <t>2019-20</t>
  </si>
  <si>
    <t>2020-21</t>
  </si>
  <si>
    <t>2020-22</t>
  </si>
  <si>
    <t>-</t>
  </si>
  <si>
    <t>**</t>
  </si>
  <si>
    <t>**Growth rates greater than 1,000</t>
  </si>
  <si>
    <t>Table 21</t>
  </si>
  <si>
    <t>Percent share to total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</si>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</sst>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"/>
    <numFmt numFmtId="165" formatCode="#,##0.00_ ;\-#,##0.00\ "/>
    <numFmt numFmtId="166" formatCode="0.0"/>
    <numFmt numFmtId="167" formatCode="#,##0.0_ ;\-#,##0.0\ "/>
    <numFmt numFmtId="168" formatCode="_-* #,##0.0_-;\-* #,##0.0_-;_-* &quot;-&quot;??_-;_-@"/>
  </numFmts>
  <fonts count="6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0" borderId="0" xfId="0" applyFont="1" applyAlignment="1">
      <alignment horizontal="left" vertical="top" wrapText="1" indent="2"/>
    </xf>
    <xf numFmtId="164" fontId="1" fillId="2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top" wrapText="1" indent="4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left" vertical="top" wrapText="1" indent="4"/>
    </xf>
    <xf numFmtId="164" fontId="2" fillId="2" borderId="0" xfId="0" applyNumberFormat="1" applyFont="1" applyFill="1"/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vertical="top"/>
    </xf>
    <xf numFmtId="166" fontId="1" fillId="2" borderId="0" xfId="0" applyNumberFormat="1" applyFont="1" applyFill="1" applyAlignment="1">
      <alignment horizontal="right"/>
    </xf>
    <xf numFmtId="166" fontId="1" fillId="2" borderId="0" xfId="0" quotePrefix="1" applyNumberFormat="1" applyFont="1" applyFill="1" applyAlignment="1">
      <alignment horizontal="right"/>
    </xf>
    <xf numFmtId="167" fontId="1" fillId="0" borderId="0" xfId="0" applyNumberFormat="1" applyFont="1" applyAlignment="1">
      <alignment vertical="center"/>
    </xf>
    <xf numFmtId="0" fontId="2" fillId="2" borderId="0" xfId="0" applyFont="1" applyFill="1" applyAlignment="1">
      <alignment horizontal="right"/>
    </xf>
    <xf numFmtId="166" fontId="1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166" fontId="1" fillId="2" borderId="0" xfId="0" applyNumberFormat="1" applyFont="1" applyFill="1" applyAlignment="1">
      <alignment vertical="center"/>
    </xf>
    <xf numFmtId="168" fontId="1" fillId="2" borderId="2" xfId="0" applyNumberFormat="1" applyFont="1" applyFill="1" applyBorder="1" applyAlignment="1">
      <alignment horizontal="right" vertical="top"/>
    </xf>
    <xf numFmtId="167" fontId="1" fillId="2" borderId="2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(for%20return)_2_2022-PNHA-Statistical-Tables_ao27Aug2023_JRV_ONS-c.xlsx" TargetMode="External"/><Relationship Id="rId1" Type="http://schemas.openxmlformats.org/officeDocument/2006/relationships/externalLinkPath" Target="file:///C:\Users\USER\Downloads\(for%20return)_2_2022-PNHA-Statistical-Tables_ao27Aug2023_JRV_ONS-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nts"/>
      <sheetName val="1-3_FS"/>
      <sheetName val="4-6 FSRI"/>
      <sheetName val="7-9 FA"/>
      <sheetName val="10-12 HF"/>
      <sheetName val="13-15 HP"/>
      <sheetName val="16-18 FP"/>
      <sheetName val="19-21 HK"/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THE Time Serie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NRe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93+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_Grw_Com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Q305R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ALEQ305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Q203-90day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urve_r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q-r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65">
          <cell r="U65">
            <v>1023716844.8818232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18">
          <cell r="T118">
            <v>54153582.752999999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-rev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0516t6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ustry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VALUATIO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35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050D4-F304-40A7-B004-72920EECE3BE}">
  <sheetPr>
    <pageSetUpPr fitToPage="1"/>
  </sheetPr>
  <dimension ref="A1:Z1000"/>
  <sheetViews>
    <sheetView showGridLines="0" tabSelected="1" zoomScaleNormal="100" workbookViewId="0">
      <pane xSplit="1" ySplit="4" topLeftCell="B40" activePane="bottomRight" state="frozen"/>
      <selection pane="topRight" activeCell="B1" sqref="B1"/>
      <selection pane="bottomLeft" activeCell="A5" sqref="A5"/>
      <selection pane="bottomRight" activeCell="E58" sqref="E58"/>
    </sheetView>
  </sheetViews>
  <sheetFormatPr defaultColWidth="14.42578125" defaultRowHeight="15" customHeight="1" x14ac:dyDescent="0.25"/>
  <cols>
    <col min="1" max="1" width="44.42578125" customWidth="1"/>
    <col min="2" max="10" width="13.7109375" customWidth="1"/>
    <col min="11" max="26" width="8.85546875" customWidth="1"/>
  </cols>
  <sheetData>
    <row r="1" spans="1:26" ht="14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 x14ac:dyDescent="0.25">
      <c r="A4" s="2" t="s">
        <v>3</v>
      </c>
      <c r="B4" s="3">
        <v>2014</v>
      </c>
      <c r="C4" s="3">
        <v>2015</v>
      </c>
      <c r="D4" s="3">
        <v>2016</v>
      </c>
      <c r="E4" s="3">
        <v>2017</v>
      </c>
      <c r="F4" s="4" t="s">
        <v>4</v>
      </c>
      <c r="G4" s="3">
        <v>2019</v>
      </c>
      <c r="H4" s="3">
        <v>2020</v>
      </c>
      <c r="I4" s="4" t="s">
        <v>5</v>
      </c>
      <c r="J4" s="4" t="s">
        <v>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customHeight="1" x14ac:dyDescent="0.25">
      <c r="A6" s="7" t="s">
        <v>7</v>
      </c>
      <c r="B6" s="8">
        <v>30056.821897551614</v>
      </c>
      <c r="C6" s="8">
        <v>50530.55448410684</v>
      </c>
      <c r="D6" s="8">
        <v>44949.438503282319</v>
      </c>
      <c r="E6" s="8">
        <v>51148.842745082751</v>
      </c>
      <c r="F6" s="8">
        <v>58498.752548705932</v>
      </c>
      <c r="G6" s="8">
        <v>40400.261878696423</v>
      </c>
      <c r="H6" s="8">
        <f>SUM(H7:H8)</f>
        <v>34256.822770305429</v>
      </c>
      <c r="I6" s="8">
        <f>SUM(I7:I8)</f>
        <v>29770.435369834824</v>
      </c>
      <c r="J6" s="8">
        <f>SUM(J7:J8)</f>
        <v>39536.434496180002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x14ac:dyDescent="0.25">
      <c r="A7" s="9" t="s">
        <v>8</v>
      </c>
      <c r="B7" s="10">
        <v>21774.806389393674</v>
      </c>
      <c r="C7" s="10">
        <v>50382.969628999606</v>
      </c>
      <c r="D7" s="10">
        <v>44949.438503282319</v>
      </c>
      <c r="E7" s="10">
        <v>50969.789044250843</v>
      </c>
      <c r="F7" s="10">
        <v>58204.414587884676</v>
      </c>
      <c r="G7" s="10">
        <v>39749.58918776831</v>
      </c>
      <c r="H7" s="10">
        <v>34256.822770305429</v>
      </c>
      <c r="I7" s="10">
        <v>29770.435369834824</v>
      </c>
      <c r="J7" s="10">
        <v>39536.434496180002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 x14ac:dyDescent="0.25">
      <c r="A8" s="9" t="s">
        <v>9</v>
      </c>
      <c r="B8" s="10">
        <v>8282.0155081579378</v>
      </c>
      <c r="C8" s="10">
        <v>147.58485510723668</v>
      </c>
      <c r="D8" s="10">
        <v>0</v>
      </c>
      <c r="E8" s="10">
        <v>179.05370083190888</v>
      </c>
      <c r="F8" s="10">
        <v>294.33796082125355</v>
      </c>
      <c r="G8" s="10">
        <v>650.67269092811273</v>
      </c>
      <c r="H8" s="10">
        <v>0</v>
      </c>
      <c r="I8" s="10">
        <v>0</v>
      </c>
      <c r="J8" s="10">
        <v>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5">
      <c r="A9" s="7" t="s">
        <v>10</v>
      </c>
      <c r="B9" s="10">
        <v>12250.104456151483</v>
      </c>
      <c r="C9" s="10">
        <v>13048.66842263276</v>
      </c>
      <c r="D9" s="10">
        <v>28624.033370648398</v>
      </c>
      <c r="E9" s="10">
        <v>33148.061390137242</v>
      </c>
      <c r="F9" s="10">
        <v>67827.597798796458</v>
      </c>
      <c r="G9" s="10">
        <v>43989.346077487222</v>
      </c>
      <c r="H9" s="10">
        <f>SUM(H10:H13)</f>
        <v>54012.63445647811</v>
      </c>
      <c r="I9" s="10">
        <f>SUM(I10:I13)</f>
        <v>48891.109576024115</v>
      </c>
      <c r="J9" s="10">
        <f>SUM(J10:J13)</f>
        <v>39447.948995787898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5">
      <c r="A10" s="9" t="s">
        <v>11</v>
      </c>
      <c r="B10" s="10">
        <v>10087.129920839141</v>
      </c>
      <c r="C10" s="10">
        <v>12007.800048598372</v>
      </c>
      <c r="D10" s="10">
        <v>24742.214414388654</v>
      </c>
      <c r="E10" s="10">
        <v>29014.488081864303</v>
      </c>
      <c r="F10" s="10">
        <v>59729.288448351319</v>
      </c>
      <c r="G10" s="10">
        <v>15612.411278832338</v>
      </c>
      <c r="H10" s="10">
        <v>30992.868302476621</v>
      </c>
      <c r="I10" s="10">
        <v>26481.71686267991</v>
      </c>
      <c r="J10" s="10">
        <v>16857.218130962614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5">
      <c r="A11" s="9" t="s">
        <v>12</v>
      </c>
      <c r="B11" s="10">
        <v>2099.7167281311549</v>
      </c>
      <c r="C11" s="10">
        <v>938.93440246845375</v>
      </c>
      <c r="D11" s="10">
        <v>3538.7726777470029</v>
      </c>
      <c r="E11" s="10">
        <v>2608.0306034970504</v>
      </c>
      <c r="F11" s="10">
        <v>6696.8386283641921</v>
      </c>
      <c r="G11" s="10">
        <v>3952.5100574026319</v>
      </c>
      <c r="H11" s="10">
        <v>2654.0793357349767</v>
      </c>
      <c r="I11" s="10">
        <v>3245.0087746773925</v>
      </c>
      <c r="J11" s="10">
        <v>3993.6798417284967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25">
      <c r="A12" s="9" t="s">
        <v>13</v>
      </c>
      <c r="B12" s="10">
        <v>1.9948649313981852</v>
      </c>
      <c r="C12" s="10">
        <v>2.8425052650639024</v>
      </c>
      <c r="D12" s="10">
        <v>266.40630381961307</v>
      </c>
      <c r="E12" s="10">
        <v>1431.490376019899</v>
      </c>
      <c r="F12" s="10">
        <v>1366.9579398681888</v>
      </c>
      <c r="G12" s="10">
        <v>9387.1980545258484</v>
      </c>
      <c r="H12" s="10">
        <v>2311.9590327289261</v>
      </c>
      <c r="I12" s="10">
        <v>539.72147517629389</v>
      </c>
      <c r="J12" s="10">
        <v>1201.4997473559711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5">
      <c r="A13" s="9" t="s">
        <v>14</v>
      </c>
      <c r="B13" s="10">
        <v>61.262942249789724</v>
      </c>
      <c r="C13" s="10">
        <v>99.091466300870039</v>
      </c>
      <c r="D13" s="10">
        <v>76.6399746931273</v>
      </c>
      <c r="E13" s="10">
        <v>94.052328755989024</v>
      </c>
      <c r="F13" s="10">
        <v>34.512782212775527</v>
      </c>
      <c r="G13" s="10">
        <v>15037.226686726404</v>
      </c>
      <c r="H13" s="10">
        <v>18053.727785537587</v>
      </c>
      <c r="I13" s="10">
        <v>18624.662463490513</v>
      </c>
      <c r="J13" s="10">
        <v>17395.551275740821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5">
      <c r="A14" s="7" t="s">
        <v>15</v>
      </c>
      <c r="B14" s="11">
        <f t="shared" ref="B14:G14" si="0">SUM(B15:B16)</f>
        <v>0</v>
      </c>
      <c r="C14" s="11">
        <f t="shared" si="0"/>
        <v>0</v>
      </c>
      <c r="D14" s="10">
        <f t="shared" si="0"/>
        <v>72.251633516656213</v>
      </c>
      <c r="E14" s="10">
        <f t="shared" si="0"/>
        <v>114.277258376402</v>
      </c>
      <c r="F14" s="10">
        <f t="shared" si="0"/>
        <v>182.81415814525477</v>
      </c>
      <c r="G14" s="11">
        <f t="shared" si="0"/>
        <v>0</v>
      </c>
      <c r="H14" s="10">
        <f>SUM(H15:H16)</f>
        <v>272.27448486999947</v>
      </c>
      <c r="I14" s="10">
        <f>SUM(I15:I16)</f>
        <v>165.15229780659664</v>
      </c>
      <c r="J14" s="10">
        <f>SUM(J15:J16)</f>
        <v>6.2038189428738395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25">
      <c r="A15" s="9" t="s">
        <v>16</v>
      </c>
      <c r="B15" s="11">
        <v>0</v>
      </c>
      <c r="C15" s="11">
        <v>0</v>
      </c>
      <c r="D15" s="10">
        <v>72.251633516656213</v>
      </c>
      <c r="E15" s="10">
        <v>114.277258376402</v>
      </c>
      <c r="F15" s="10">
        <v>182.81415814525477</v>
      </c>
      <c r="G15" s="11">
        <v>0</v>
      </c>
      <c r="H15" s="10">
        <v>272.27448486999947</v>
      </c>
      <c r="I15" s="10">
        <v>53.273687254417837</v>
      </c>
      <c r="J15" s="10">
        <v>6.2038189428738395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25">
      <c r="A16" s="12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0">
        <v>111.8786105521788</v>
      </c>
      <c r="J16" s="11">
        <v>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5">
      <c r="A17" s="6"/>
      <c r="B17" s="13"/>
      <c r="C17" s="13"/>
      <c r="D17" s="13"/>
      <c r="E17" s="13"/>
      <c r="F17" s="13"/>
      <c r="G17" s="13"/>
      <c r="H17" s="1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25">
      <c r="A18" s="14" t="s">
        <v>18</v>
      </c>
      <c r="B18" s="15">
        <v>42306.9263537031</v>
      </c>
      <c r="C18" s="15">
        <v>63579.222906739597</v>
      </c>
      <c r="D18" s="15">
        <v>73645.723507447372</v>
      </c>
      <c r="E18" s="15">
        <v>84411.181393596387</v>
      </c>
      <c r="F18" s="15">
        <v>126509.16450564764</v>
      </c>
      <c r="G18" s="15">
        <v>84389.607956183638</v>
      </c>
      <c r="H18" s="15">
        <v>88541.731711653527</v>
      </c>
      <c r="I18" s="15">
        <f>SUM(I6,I9,I14)</f>
        <v>78826.697243665534</v>
      </c>
      <c r="J18" s="15">
        <f>SUM(J6,J9,J14)</f>
        <v>78990.587310910763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5">
      <c r="A21" s="1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 t="s">
        <v>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 customHeight="1" x14ac:dyDescent="0.25">
      <c r="A24" s="2" t="s">
        <v>3</v>
      </c>
      <c r="B24" s="4" t="s">
        <v>21</v>
      </c>
      <c r="C24" s="4" t="s">
        <v>22</v>
      </c>
      <c r="D24" s="4" t="s">
        <v>23</v>
      </c>
      <c r="E24" s="4" t="s">
        <v>24</v>
      </c>
      <c r="F24" s="3" t="s">
        <v>25</v>
      </c>
      <c r="G24" s="3" t="s">
        <v>26</v>
      </c>
      <c r="H24" s="3" t="s">
        <v>27</v>
      </c>
      <c r="I24" s="3" t="s">
        <v>28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5">
      <c r="A26" s="7" t="s">
        <v>7</v>
      </c>
      <c r="B26" s="16">
        <f t="shared" ref="B26:I35" si="1">C6/B6*100-100</f>
        <v>68.116757840665088</v>
      </c>
      <c r="C26" s="16">
        <f t="shared" si="1"/>
        <v>-11.04503213512119</v>
      </c>
      <c r="D26" s="16">
        <f t="shared" si="1"/>
        <v>13.791950351833066</v>
      </c>
      <c r="E26" s="16">
        <f t="shared" si="1"/>
        <v>14.369650238723679</v>
      </c>
      <c r="F26" s="16">
        <f t="shared" si="1"/>
        <v>-30.938250614730194</v>
      </c>
      <c r="G26" s="16">
        <f t="shared" si="1"/>
        <v>-15.206433876188584</v>
      </c>
      <c r="H26" s="16">
        <f t="shared" si="1"/>
        <v>-13.09633246069599</v>
      </c>
      <c r="I26" s="16">
        <f t="shared" si="1"/>
        <v>32.804354404036275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5">
      <c r="A27" s="9" t="s">
        <v>8</v>
      </c>
      <c r="B27" s="16">
        <f t="shared" si="1"/>
        <v>131.38194079898099</v>
      </c>
      <c r="C27" s="16">
        <f t="shared" si="1"/>
        <v>-10.784459839758696</v>
      </c>
      <c r="D27" s="16">
        <f t="shared" si="1"/>
        <v>13.393605663236258</v>
      </c>
      <c r="E27" s="16">
        <f t="shared" si="1"/>
        <v>14.193948374698763</v>
      </c>
      <c r="F27" s="16">
        <f t="shared" si="1"/>
        <v>-31.706916959453039</v>
      </c>
      <c r="G27" s="16">
        <f t="shared" si="1"/>
        <v>-13.818423107510029</v>
      </c>
      <c r="H27" s="16">
        <f t="shared" si="1"/>
        <v>-13.09633246069599</v>
      </c>
      <c r="I27" s="16">
        <f t="shared" si="1"/>
        <v>32.804354404036275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5">
      <c r="A28" s="9" t="s">
        <v>9</v>
      </c>
      <c r="B28" s="16">
        <f t="shared" si="1"/>
        <v>-98.218007984145132</v>
      </c>
      <c r="C28" s="16">
        <f t="shared" si="1"/>
        <v>-100</v>
      </c>
      <c r="D28" s="8">
        <v>0</v>
      </c>
      <c r="E28" s="16">
        <f t="shared" si="1"/>
        <v>64.385298630364872</v>
      </c>
      <c r="F28" s="16">
        <f t="shared" si="1"/>
        <v>121.06312387047322</v>
      </c>
      <c r="G28" s="16">
        <f t="shared" si="1"/>
        <v>-100</v>
      </c>
      <c r="H28" s="17" t="s">
        <v>29</v>
      </c>
      <c r="I28" s="17" t="s">
        <v>29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5">
      <c r="A29" s="7" t="s">
        <v>10</v>
      </c>
      <c r="B29" s="16">
        <f t="shared" si="1"/>
        <v>6.5188339359855121</v>
      </c>
      <c r="C29" s="16">
        <f t="shared" si="1"/>
        <v>119.36363499742515</v>
      </c>
      <c r="D29" s="16">
        <f t="shared" si="1"/>
        <v>15.804998411327546</v>
      </c>
      <c r="E29" s="16">
        <f t="shared" si="1"/>
        <v>104.62010432675751</v>
      </c>
      <c r="F29" s="16">
        <f t="shared" si="1"/>
        <v>-35.145357487114524</v>
      </c>
      <c r="G29" s="16">
        <f t="shared" si="1"/>
        <v>22.785718072132426</v>
      </c>
      <c r="H29" s="16">
        <f t="shared" si="1"/>
        <v>-9.4820867968970788</v>
      </c>
      <c r="I29" s="16">
        <f t="shared" si="1"/>
        <v>-19.314678398845501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5">
      <c r="A30" s="9" t="s">
        <v>11</v>
      </c>
      <c r="B30" s="16">
        <f t="shared" si="1"/>
        <v>19.040798947094871</v>
      </c>
      <c r="C30" s="16">
        <f t="shared" si="1"/>
        <v>106.05118601451667</v>
      </c>
      <c r="D30" s="16">
        <f t="shared" si="1"/>
        <v>17.267143497839626</v>
      </c>
      <c r="E30" s="16">
        <f t="shared" si="1"/>
        <v>105.86021810836462</v>
      </c>
      <c r="F30" s="16">
        <f t="shared" si="1"/>
        <v>-73.861380765765205</v>
      </c>
      <c r="G30" s="16">
        <f t="shared" si="1"/>
        <v>98.514295767351825</v>
      </c>
      <c r="H30" s="16">
        <f t="shared" si="1"/>
        <v>-14.555449969231233</v>
      </c>
      <c r="I30" s="16">
        <f t="shared" si="1"/>
        <v>-36.343937901099174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5">
      <c r="A31" s="9" t="s">
        <v>12</v>
      </c>
      <c r="B31" s="16">
        <f t="shared" si="1"/>
        <v>-55.282806014307042</v>
      </c>
      <c r="C31" s="16">
        <f t="shared" si="1"/>
        <v>276.89242916689255</v>
      </c>
      <c r="D31" s="16">
        <f t="shared" si="1"/>
        <v>-26.301267671211917</v>
      </c>
      <c r="E31" s="16">
        <f t="shared" si="1"/>
        <v>156.77760910414736</v>
      </c>
      <c r="F31" s="16">
        <f t="shared" si="1"/>
        <v>-40.979463941957128</v>
      </c>
      <c r="G31" s="16">
        <f t="shared" si="1"/>
        <v>-32.850788557408777</v>
      </c>
      <c r="H31" s="16">
        <f t="shared" si="1"/>
        <v>22.264950070860408</v>
      </c>
      <c r="I31" s="16">
        <f t="shared" si="1"/>
        <v>23.071465103373541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5">
      <c r="A32" s="9" t="s">
        <v>13</v>
      </c>
      <c r="B32" s="16">
        <f t="shared" si="1"/>
        <v>42.491114076160187</v>
      </c>
      <c r="C32" s="16" t="s">
        <v>30</v>
      </c>
      <c r="D32" s="16">
        <f t="shared" si="1"/>
        <v>437.33352232880293</v>
      </c>
      <c r="E32" s="16">
        <f t="shared" si="1"/>
        <v>-4.5080593787249654</v>
      </c>
      <c r="F32" s="16">
        <f t="shared" si="1"/>
        <v>586.7217915593676</v>
      </c>
      <c r="G32" s="16">
        <f t="shared" si="1"/>
        <v>-75.371148884897963</v>
      </c>
      <c r="H32" s="16">
        <f t="shared" si="1"/>
        <v>-76.655231881888824</v>
      </c>
      <c r="I32" s="16">
        <f t="shared" si="1"/>
        <v>122.61477495656715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5">
      <c r="A33" s="9" t="s">
        <v>14</v>
      </c>
      <c r="B33" s="16">
        <f t="shared" si="1"/>
        <v>61.747808155933228</v>
      </c>
      <c r="C33" s="16">
        <f t="shared" si="1"/>
        <v>-22.657341187760395</v>
      </c>
      <c r="D33" s="16">
        <f t="shared" si="1"/>
        <v>22.71967616453712</v>
      </c>
      <c r="E33" s="16">
        <f t="shared" si="1"/>
        <v>-63.304702106509154</v>
      </c>
      <c r="F33" s="16" t="s">
        <v>30</v>
      </c>
      <c r="G33" s="16">
        <f t="shared" si="1"/>
        <v>20.060222284697588</v>
      </c>
      <c r="H33" s="16">
        <f t="shared" si="1"/>
        <v>3.1624198876549343</v>
      </c>
      <c r="I33" s="16">
        <f t="shared" si="1"/>
        <v>-6.5993742982407753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5">
      <c r="A34" s="7" t="s">
        <v>15</v>
      </c>
      <c r="B34" s="18">
        <v>0</v>
      </c>
      <c r="C34" s="18">
        <v>0</v>
      </c>
      <c r="D34" s="16">
        <f t="shared" si="1"/>
        <v>58.16563974302062</v>
      </c>
      <c r="E34" s="16">
        <f t="shared" si="1"/>
        <v>59.974224743044289</v>
      </c>
      <c r="F34" s="16">
        <f t="shared" si="1"/>
        <v>-100</v>
      </c>
      <c r="G34" s="17" t="s">
        <v>29</v>
      </c>
      <c r="H34" s="16">
        <f t="shared" si="1"/>
        <v>-39.343454130323494</v>
      </c>
      <c r="I34" s="16">
        <f t="shared" si="1"/>
        <v>-96.243576973940208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5">
      <c r="A35" s="9" t="s">
        <v>16</v>
      </c>
      <c r="B35" s="18">
        <v>0</v>
      </c>
      <c r="C35" s="18">
        <v>0</v>
      </c>
      <c r="D35" s="16">
        <f t="shared" si="1"/>
        <v>58.16563974302062</v>
      </c>
      <c r="E35" s="16">
        <f t="shared" si="1"/>
        <v>59.974224743044289</v>
      </c>
      <c r="F35" s="16">
        <f t="shared" si="1"/>
        <v>-100</v>
      </c>
      <c r="G35" s="17" t="s">
        <v>29</v>
      </c>
      <c r="H35" s="16">
        <f t="shared" si="1"/>
        <v>-80.433830485491882</v>
      </c>
      <c r="I35" s="16">
        <f t="shared" si="1"/>
        <v>-88.354815927708529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x14ac:dyDescent="0.25">
      <c r="A36" s="12" t="s">
        <v>17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7" t="s">
        <v>29</v>
      </c>
      <c r="H36" s="17" t="s">
        <v>29</v>
      </c>
      <c r="I36" s="17" t="s">
        <v>29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customHeight="1" x14ac:dyDescent="0.25">
      <c r="A37" s="6"/>
      <c r="B37" s="19"/>
      <c r="C37" s="19"/>
      <c r="D37" s="19"/>
      <c r="E37" s="19"/>
      <c r="F37" s="19"/>
      <c r="G37" s="19"/>
      <c r="I37" s="19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customHeight="1" x14ac:dyDescent="0.25">
      <c r="A38" s="14" t="s">
        <v>18</v>
      </c>
      <c r="B38" s="20">
        <f t="shared" ref="B38:I38" si="2">C18/B18*100-100</f>
        <v>50.280883974390974</v>
      </c>
      <c r="C38" s="20">
        <f t="shared" si="2"/>
        <v>15.833003519834918</v>
      </c>
      <c r="D38" s="20">
        <f t="shared" si="2"/>
        <v>14.617899551303012</v>
      </c>
      <c r="E38" s="20">
        <f t="shared" si="2"/>
        <v>49.872519750380974</v>
      </c>
      <c r="F38" s="20">
        <f t="shared" si="2"/>
        <v>-33.293680117208979</v>
      </c>
      <c r="G38" s="20">
        <f t="shared" si="2"/>
        <v>4.9201837240738513</v>
      </c>
      <c r="H38" s="20">
        <f t="shared" si="2"/>
        <v>-10.972266162159698</v>
      </c>
      <c r="I38" s="20">
        <f t="shared" si="2"/>
        <v>0.20791187881259532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25" customHeight="1" x14ac:dyDescent="0.25">
      <c r="A39" s="21" t="s">
        <v>31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4.25" customHeight="1" x14ac:dyDescent="0.25">
      <c r="A40" s="2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.25" customHeight="1" x14ac:dyDescent="0.25">
      <c r="A42" s="1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 t="s">
        <v>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 t="s">
        <v>33</v>
      </c>
      <c r="B44" s="1"/>
      <c r="C44" s="1"/>
      <c r="D44" s="1"/>
      <c r="E44" s="1"/>
      <c r="F44" s="1"/>
      <c r="G44" s="1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7" customHeight="1" x14ac:dyDescent="0.25">
      <c r="A45" s="2" t="s">
        <v>3</v>
      </c>
      <c r="B45" s="3">
        <v>2014</v>
      </c>
      <c r="C45" s="3">
        <v>2015</v>
      </c>
      <c r="D45" s="3">
        <v>2016</v>
      </c>
      <c r="E45" s="3">
        <v>2017</v>
      </c>
      <c r="F45" s="4" t="s">
        <v>4</v>
      </c>
      <c r="G45" s="3">
        <v>2019</v>
      </c>
      <c r="H45" s="3">
        <v>2020</v>
      </c>
      <c r="I45" s="4" t="s">
        <v>5</v>
      </c>
      <c r="J45" s="4" t="s">
        <v>6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customHeight="1" x14ac:dyDescent="0.25">
      <c r="A47" s="7" t="s">
        <v>7</v>
      </c>
      <c r="B47" s="23">
        <f t="shared" ref="B47:J57" si="3">B6/B$18*100</f>
        <v>71.044683431418221</v>
      </c>
      <c r="C47" s="23">
        <f t="shared" si="3"/>
        <v>79.476521061333145</v>
      </c>
      <c r="D47" s="23">
        <f t="shared" si="3"/>
        <v>61.034689269821406</v>
      </c>
      <c r="E47" s="23">
        <f t="shared" si="3"/>
        <v>60.594866581221687</v>
      </c>
      <c r="F47" s="23">
        <f t="shared" si="3"/>
        <v>46.240723173928174</v>
      </c>
      <c r="G47" s="23">
        <f t="shared" si="3"/>
        <v>47.873503452786331</v>
      </c>
      <c r="H47" s="23">
        <f t="shared" si="3"/>
        <v>38.690030235535453</v>
      </c>
      <c r="I47" s="23">
        <f t="shared" si="3"/>
        <v>37.766944970191759</v>
      </c>
      <c r="J47" s="23">
        <f t="shared" si="3"/>
        <v>50.052083219184951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customHeight="1" x14ac:dyDescent="0.25">
      <c r="A48" s="9" t="s">
        <v>8</v>
      </c>
      <c r="B48" s="23">
        <f t="shared" si="3"/>
        <v>51.46865600055046</v>
      </c>
      <c r="C48" s="23">
        <f t="shared" si="3"/>
        <v>79.244393570055507</v>
      </c>
      <c r="D48" s="23">
        <f t="shared" si="3"/>
        <v>61.034689269821406</v>
      </c>
      <c r="E48" s="23">
        <f t="shared" si="3"/>
        <v>60.382745748559707</v>
      </c>
      <c r="F48" s="23">
        <f t="shared" si="3"/>
        <v>46.008061799575245</v>
      </c>
      <c r="G48" s="23">
        <f t="shared" si="3"/>
        <v>47.10246930926246</v>
      </c>
      <c r="H48" s="23">
        <f t="shared" si="3"/>
        <v>38.690030235535453</v>
      </c>
      <c r="I48" s="23">
        <f t="shared" si="3"/>
        <v>37.766944970191759</v>
      </c>
      <c r="J48" s="23">
        <f>J7/J$18*100</f>
        <v>50.052083219184951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.25" customHeight="1" x14ac:dyDescent="0.25">
      <c r="A49" s="9" t="s">
        <v>9</v>
      </c>
      <c r="B49" s="23">
        <f t="shared" si="3"/>
        <v>19.576027430867754</v>
      </c>
      <c r="C49" s="23">
        <f t="shared" si="3"/>
        <v>0.23212749127764537</v>
      </c>
      <c r="D49" s="8">
        <v>0</v>
      </c>
      <c r="E49" s="23">
        <f t="shared" si="3"/>
        <v>0.21212083266197748</v>
      </c>
      <c r="F49" s="23">
        <f t="shared" si="3"/>
        <v>0.23266137435293366</v>
      </c>
      <c r="G49" s="23">
        <f t="shared" si="3"/>
        <v>0.77103414352387067</v>
      </c>
      <c r="H49" s="23">
        <f t="shared" si="3"/>
        <v>0</v>
      </c>
      <c r="I49" s="23">
        <f>I8/I$18*100</f>
        <v>0</v>
      </c>
      <c r="J49" s="23">
        <f>J8/J$18*100</f>
        <v>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.25" customHeight="1" x14ac:dyDescent="0.25">
      <c r="A50" s="7" t="s">
        <v>10</v>
      </c>
      <c r="B50" s="23">
        <f t="shared" si="3"/>
        <v>28.955316568581775</v>
      </c>
      <c r="C50" s="23">
        <f t="shared" si="3"/>
        <v>20.523478938666866</v>
      </c>
      <c r="D50" s="23">
        <f t="shared" si="3"/>
        <v>38.86720369819411</v>
      </c>
      <c r="E50" s="23">
        <f t="shared" si="3"/>
        <v>39.26975175903879</v>
      </c>
      <c r="F50" s="23">
        <f t="shared" si="3"/>
        <v>53.614770174036273</v>
      </c>
      <c r="G50" s="23">
        <f t="shared" si="3"/>
        <v>52.126496547213677</v>
      </c>
      <c r="H50" s="23">
        <f t="shared" si="3"/>
        <v>61.00245998392775</v>
      </c>
      <c r="I50" s="23">
        <f t="shared" si="3"/>
        <v>62.023541878069707</v>
      </c>
      <c r="J50" s="23">
        <f>J9/J$18*100</f>
        <v>49.940062909671589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.25" customHeight="1" x14ac:dyDescent="0.25">
      <c r="A51" s="9" t="s">
        <v>11</v>
      </c>
      <c r="B51" s="23">
        <f t="shared" si="3"/>
        <v>23.842738743312701</v>
      </c>
      <c r="C51" s="23">
        <f t="shared" si="3"/>
        <v>18.886358624124529</v>
      </c>
      <c r="D51" s="23">
        <f t="shared" si="3"/>
        <v>33.596267693515991</v>
      </c>
      <c r="E51" s="23">
        <f t="shared" si="3"/>
        <v>34.37280180521843</v>
      </c>
      <c r="F51" s="23">
        <f t="shared" si="3"/>
        <v>47.213408358004664</v>
      </c>
      <c r="G51" s="23">
        <f t="shared" si="3"/>
        <v>18.500395554555173</v>
      </c>
      <c r="H51" s="23">
        <f t="shared" si="3"/>
        <v>35.003684368189809</v>
      </c>
      <c r="I51" s="23">
        <f t="shared" si="3"/>
        <v>33.594857819325881</v>
      </c>
      <c r="J51" s="23">
        <f t="shared" si="3"/>
        <v>21.340793510765771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.25" customHeight="1" x14ac:dyDescent="0.25">
      <c r="A52" s="9" t="s">
        <v>12</v>
      </c>
      <c r="B52" s="23">
        <f t="shared" si="3"/>
        <v>4.9630566649457579</v>
      </c>
      <c r="C52" s="23">
        <f t="shared" si="3"/>
        <v>1.4767943984557945</v>
      </c>
      <c r="D52" s="23">
        <f t="shared" si="3"/>
        <v>4.8051298964958189</v>
      </c>
      <c r="E52" s="23">
        <f t="shared" si="3"/>
        <v>3.089674330390193</v>
      </c>
      <c r="F52" s="23">
        <f t="shared" si="3"/>
        <v>5.2935600788551813</v>
      </c>
      <c r="G52" s="23">
        <f t="shared" si="3"/>
        <v>4.6836454785461674</v>
      </c>
      <c r="H52" s="23">
        <f t="shared" si="3"/>
        <v>2.997546224167261</v>
      </c>
      <c r="I52" s="23">
        <f t="shared" si="3"/>
        <v>4.1166367336773826</v>
      </c>
      <c r="J52" s="23">
        <f t="shared" si="3"/>
        <v>5.0558933382900166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.25" customHeight="1" x14ac:dyDescent="0.25">
      <c r="A53" s="9" t="s">
        <v>13</v>
      </c>
      <c r="B53" s="23">
        <f t="shared" si="3"/>
        <v>4.7152206584810804E-3</v>
      </c>
      <c r="C53" s="23">
        <f t="shared" si="3"/>
        <v>4.4708084419864593E-3</v>
      </c>
      <c r="D53" s="23">
        <f t="shared" si="3"/>
        <v>0.36174035793493553</v>
      </c>
      <c r="E53" s="23">
        <f t="shared" si="3"/>
        <v>1.6958539761990525</v>
      </c>
      <c r="F53" s="23">
        <f t="shared" si="3"/>
        <v>1.0805208817952197</v>
      </c>
      <c r="G53" s="23">
        <f t="shared" si="3"/>
        <v>11.123642213624009</v>
      </c>
      <c r="H53" s="23">
        <f t="shared" si="3"/>
        <v>2.6111518128627642</v>
      </c>
      <c r="I53" s="23">
        <f t="shared" si="3"/>
        <v>0.68469375738010585</v>
      </c>
      <c r="J53" s="23">
        <f t="shared" si="3"/>
        <v>1.5210669881802628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25" customHeight="1" x14ac:dyDescent="0.25">
      <c r="A54" s="9" t="s">
        <v>14</v>
      </c>
      <c r="B54" s="23">
        <f t="shared" si="3"/>
        <v>0.14480593966483554</v>
      </c>
      <c r="C54" s="23">
        <f t="shared" si="3"/>
        <v>0.15585510764455418</v>
      </c>
      <c r="D54" s="23">
        <f t="shared" si="3"/>
        <v>0.10406575024736792</v>
      </c>
      <c r="E54" s="23">
        <f t="shared" si="3"/>
        <v>0.11142164723111439</v>
      </c>
      <c r="F54" s="23">
        <f t="shared" si="3"/>
        <v>2.7280855381220073E-2</v>
      </c>
      <c r="G54" s="23">
        <f t="shared" si="3"/>
        <v>17.818813300488326</v>
      </c>
      <c r="H54" s="23">
        <f t="shared" si="3"/>
        <v>20.39007757870792</v>
      </c>
      <c r="I54" s="23">
        <f t="shared" si="3"/>
        <v>23.627353567686331</v>
      </c>
      <c r="J54" s="23">
        <f>J13/J$18*100</f>
        <v>22.022309072435544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.25" customHeight="1" x14ac:dyDescent="0.25">
      <c r="A55" s="7" t="s">
        <v>15</v>
      </c>
      <c r="B55" s="23">
        <f t="shared" si="3"/>
        <v>0</v>
      </c>
      <c r="C55" s="23">
        <f t="shared" si="3"/>
        <v>0</v>
      </c>
      <c r="D55" s="23">
        <f t="shared" si="3"/>
        <v>9.8107031984484241E-2</v>
      </c>
      <c r="E55" s="23">
        <f t="shared" si="3"/>
        <v>0.13538165973953697</v>
      </c>
      <c r="F55" s="23">
        <f t="shared" si="3"/>
        <v>0.14450665203554763</v>
      </c>
      <c r="G55" s="23">
        <f t="shared" si="3"/>
        <v>0</v>
      </c>
      <c r="H55" s="23">
        <f t="shared" si="3"/>
        <v>0.30750978053681294</v>
      </c>
      <c r="I55" s="23">
        <f>I14/I$18*100</f>
        <v>0.20951315173853508</v>
      </c>
      <c r="J55" s="23">
        <f t="shared" ref="J55:J57" si="4">J14/J$18*100</f>
        <v>7.8538711434760055E-3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25" customHeight="1" x14ac:dyDescent="0.25">
      <c r="A56" s="9" t="s">
        <v>16</v>
      </c>
      <c r="B56" s="23">
        <f t="shared" si="3"/>
        <v>0</v>
      </c>
      <c r="C56" s="23">
        <f t="shared" si="3"/>
        <v>0</v>
      </c>
      <c r="D56" s="23">
        <f t="shared" si="3"/>
        <v>9.8107031984484241E-2</v>
      </c>
      <c r="E56" s="23">
        <f t="shared" si="3"/>
        <v>0.13538165973953697</v>
      </c>
      <c r="F56" s="23">
        <f t="shared" si="3"/>
        <v>0.14450665203554763</v>
      </c>
      <c r="G56" s="23">
        <f t="shared" si="3"/>
        <v>0</v>
      </c>
      <c r="H56" s="23">
        <f t="shared" si="3"/>
        <v>0.30750978053681294</v>
      </c>
      <c r="I56" s="23">
        <f t="shared" si="3"/>
        <v>6.7583305044153524E-2</v>
      </c>
      <c r="J56" s="23">
        <f t="shared" si="4"/>
        <v>7.8538711434760055E-3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25" customHeight="1" x14ac:dyDescent="0.25">
      <c r="A57" s="12" t="s">
        <v>17</v>
      </c>
      <c r="B57" s="23">
        <f t="shared" si="3"/>
        <v>0</v>
      </c>
      <c r="C57" s="23">
        <f>C16/C$18*100</f>
        <v>0</v>
      </c>
      <c r="D57" s="23">
        <f t="shared" si="3"/>
        <v>0</v>
      </c>
      <c r="E57" s="23">
        <f>E16/E$18*100</f>
        <v>0</v>
      </c>
      <c r="F57" s="23">
        <f>F16/F$18*100</f>
        <v>0</v>
      </c>
      <c r="G57" s="23">
        <f t="shared" si="3"/>
        <v>0</v>
      </c>
      <c r="H57" s="23">
        <f t="shared" si="3"/>
        <v>0</v>
      </c>
      <c r="I57" s="23">
        <f t="shared" si="3"/>
        <v>0.14192984669438158</v>
      </c>
      <c r="J57" s="23">
        <f t="shared" si="4"/>
        <v>0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25" customHeight="1" x14ac:dyDescent="0.25">
      <c r="A59" s="14" t="s">
        <v>18</v>
      </c>
      <c r="B59" s="24">
        <f t="shared" ref="B59:J59" si="5">B18/B$18*100</f>
        <v>100</v>
      </c>
      <c r="C59" s="24">
        <f t="shared" si="5"/>
        <v>100</v>
      </c>
      <c r="D59" s="24">
        <f t="shared" si="5"/>
        <v>100</v>
      </c>
      <c r="E59" s="25">
        <f t="shared" si="5"/>
        <v>100</v>
      </c>
      <c r="F59" s="25">
        <f t="shared" si="5"/>
        <v>100</v>
      </c>
      <c r="G59" s="25">
        <f t="shared" si="5"/>
        <v>100</v>
      </c>
      <c r="H59" s="25">
        <f t="shared" si="5"/>
        <v>100</v>
      </c>
      <c r="I59" s="25">
        <f t="shared" si="5"/>
        <v>100</v>
      </c>
      <c r="J59" s="25">
        <f t="shared" si="5"/>
        <v>100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.25" customHeight="1" x14ac:dyDescent="0.25">
      <c r="A61" s="21" t="s">
        <v>34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4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2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2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2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2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2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2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.2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2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2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2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2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2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2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2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2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2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2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2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2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2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2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2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.2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.2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.2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.2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.2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.2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.2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.2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.2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.2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.2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.2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.2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.2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.2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.2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.2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.2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.2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.2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4.2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4.2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4.2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4.2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4.2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4.2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4.2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4.2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4.2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4.2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4.2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4.2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4.2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4.2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4.2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4.2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4.2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4.2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4.2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4.2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4.2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4.2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4.2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4.2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4.2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4.2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4.2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4.2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19-21 HK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2023-08-30T06:36:20Z</dcterms:created>
  <dcterms:modified xsi:type="dcterms:W3CDTF">2023-08-30T06:36:54Z</dcterms:modified>
</cp:coreProperties>
</file>