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Pictures\POESA\"/>
    </mc:Choice>
  </mc:AlternateContent>
  <xr:revisionPtr revIDLastSave="0" documentId="8_{4B758374-CF5C-4E4F-8398-2E8068F58646}" xr6:coauthVersionLast="47" xr6:coauthVersionMax="47" xr10:uidLastSave="{00000000-0000-0000-0000-000000000000}"/>
  <bookViews>
    <workbookView xWindow="-120" yWindow="-120" windowWidth="29040" windowHeight="15840" xr2:uid="{CFD06918-5B0E-4A04-9FFA-71E739ED9DB1}"/>
  </bookViews>
  <sheets>
    <sheet name="Table 1" sheetId="1" r:id="rId1"/>
  </sheets>
  <externalReferences>
    <externalReference r:id="rId2"/>
  </externalReferences>
  <definedNames>
    <definedName name="_xlnm.Print_Area" localSheetId="0">'Table 1'!$A$1:$F$32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B30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4" i="1"/>
  <c r="E14" i="1"/>
  <c r="F13" i="1"/>
  <c r="E13" i="1"/>
  <c r="F12" i="1"/>
  <c r="F10" i="1" s="1"/>
  <c r="E12" i="1"/>
  <c r="E10" i="1" s="1"/>
  <c r="F11" i="1"/>
  <c r="E11" i="1"/>
  <c r="F8" i="1"/>
  <c r="F7" i="1" s="1"/>
  <c r="F27" i="1" s="1"/>
  <c r="F30" i="1" s="1"/>
  <c r="E8" i="1"/>
  <c r="E7" i="1" s="1"/>
  <c r="E27" i="1" s="1"/>
  <c r="E30" i="1" s="1"/>
</calcChain>
</file>

<file path=xl/sharedStrings.xml><?xml version="1.0" encoding="utf-8"?>
<sst xmlns="http://schemas.openxmlformats.org/spreadsheetml/2006/main" count="24" uniqueCount="24">
  <si>
    <t>Table 1. Gross Value Added of Ocean-based Activities by Industrial Origin at Current Prices, 2018-2022</t>
  </si>
  <si>
    <t>Levels (in million pesos)</t>
  </si>
  <si>
    <t>Industry</t>
  </si>
  <si>
    <t>I. AGRICULTURE, FORESTRY &amp; FISHING</t>
  </si>
  <si>
    <t xml:space="preserve">        a. Ocean fishing</t>
  </si>
  <si>
    <t>II.  INDUSTRY</t>
  </si>
  <si>
    <t xml:space="preserve">        a. Offshore and coastal mining and quarrying</t>
  </si>
  <si>
    <t xml:space="preserve">        b. Manufacture of ocean-based products</t>
  </si>
  <si>
    <t xml:space="preserve">        c. Coastal construction</t>
  </si>
  <si>
    <t xml:space="preserve">        d. Ocean-based power generation, transmission, and distribution</t>
  </si>
  <si>
    <t>III.  SERVICES</t>
  </si>
  <si>
    <t xml:space="preserve">        a. Marine equipment wholesale and retail</t>
  </si>
  <si>
    <t xml:space="preserve">        b. Sea-based transportation and storage</t>
  </si>
  <si>
    <t xml:space="preserve">        c. Marine information services</t>
  </si>
  <si>
    <t xml:space="preserve">        d. Marine insurance</t>
  </si>
  <si>
    <t xml:space="preserve">        e. Marine renting and business activities</t>
  </si>
  <si>
    <t xml:space="preserve">        f.  Maritime safety, surveillance and resource management</t>
  </si>
  <si>
    <t xml:space="preserve">        g. Maritime education </t>
  </si>
  <si>
    <t xml:space="preserve">        h. Coastal accommodation and food and beverage services activities</t>
  </si>
  <si>
    <t xml:space="preserve">        i. Coastal recreation </t>
  </si>
  <si>
    <t>TOTAL OCEAN-BASED ACTIVITIES</t>
  </si>
  <si>
    <t xml:space="preserve">GROSS DOMESTIC PRODUCT </t>
  </si>
  <si>
    <t>OCEAN-BASED ACTIVITIES SHARE TO GDP (in percent)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</si>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</sst>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u/>
      <sz val="8.4"/>
      <color indexed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3" fontId="2" fillId="0" borderId="0" xfId="1" applyNumberFormat="1" applyFont="1" applyFill="1" applyAlignment="1" applyProtection="1"/>
    <xf numFmtId="4" fontId="2" fillId="0" borderId="0" xfId="0" applyNumberFormat="1" applyFont="1"/>
    <xf numFmtId="43" fontId="3" fillId="0" borderId="0" xfId="2" applyFont="1"/>
    <xf numFmtId="3" fontId="2" fillId="0" borderId="0" xfId="0" applyNumberFormat="1" applyFont="1"/>
    <xf numFmtId="4" fontId="3" fillId="0" borderId="0" xfId="0" applyNumberFormat="1" applyFont="1"/>
    <xf numFmtId="164" fontId="3" fillId="0" borderId="0" xfId="2" applyNumberFormat="1" applyFont="1"/>
    <xf numFmtId="3" fontId="2" fillId="0" borderId="0" xfId="1" applyNumberFormat="1" applyFont="1" applyFill="1" applyAlignment="1" applyProtection="1">
      <alignment wrapText="1"/>
    </xf>
    <xf numFmtId="0" fontId="6" fillId="0" borderId="0" xfId="0" applyFont="1"/>
    <xf numFmtId="4" fontId="6" fillId="0" borderId="0" xfId="0" applyNumberFormat="1" applyFont="1"/>
    <xf numFmtId="0" fontId="6" fillId="0" borderId="2" xfId="0" applyFont="1" applyBorder="1"/>
    <xf numFmtId="4" fontId="6" fillId="0" borderId="2" xfId="0" applyNumberFormat="1" applyFont="1" applyBorder="1"/>
    <xf numFmtId="165" fontId="6" fillId="0" borderId="2" xfId="0" applyNumberFormat="1" applyFont="1" applyBorder="1"/>
    <xf numFmtId="0" fontId="7" fillId="0" borderId="0" xfId="0" applyFont="1"/>
    <xf numFmtId="0" fontId="8" fillId="0" borderId="0" xfId="0" applyFont="1"/>
  </cellXfs>
  <cellStyles count="3">
    <cellStyle name="Comma 2" xfId="2" xr:uid="{B8742EAE-ACD2-4E5B-BB87-8774E2E4C601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sfilesrvr\SAD\SAD\2023\07%20POESA\2023\Final%20worksheet\POESA%20Final%20Tables_2018-2022.xlsx" TargetMode="External"/><Relationship Id="rId1" Type="http://schemas.openxmlformats.org/officeDocument/2006/relationships/externalLinkPath" Target="file:///\\masfilesrvr\SAD\SAD\2023\07%20POESA\2023\Final%20worksheet\POESA%20Final%20Tables_201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 of contents"/>
      <sheetName val="NAP vs POESA_gr"/>
      <sheetName val="Philippine Peso"/>
      <sheetName val="US Dollars"/>
      <sheetName val="Employment"/>
      <sheetName val="Overseas Filipinos"/>
      <sheetName val="graphs"/>
      <sheetName val="Other Satellite"/>
      <sheetName val="GVAperemployee"/>
      <sheetName val="Percent Distribution"/>
      <sheetName val="Congrow"/>
    </sheetNames>
    <sheetDataSet>
      <sheetData sheetId="0"/>
      <sheetData sheetId="1"/>
      <sheetData sheetId="2">
        <row r="11">
          <cell r="N11">
            <v>239735.11562793457</v>
          </cell>
          <cell r="O11">
            <v>270474.72165138752</v>
          </cell>
        </row>
        <row r="14">
          <cell r="N14">
            <v>35985.242067045852</v>
          </cell>
          <cell r="O14">
            <v>56252.664267361513</v>
          </cell>
        </row>
        <row r="15">
          <cell r="N15">
            <v>162736.60217729668</v>
          </cell>
          <cell r="O15">
            <v>184964.12042347676</v>
          </cell>
        </row>
        <row r="16">
          <cell r="N16">
            <v>7394.9819500116137</v>
          </cell>
          <cell r="O16">
            <v>8662.0089850904096</v>
          </cell>
        </row>
        <row r="17">
          <cell r="N17">
            <v>92603.868167383436</v>
          </cell>
          <cell r="O17">
            <v>96516.467099203132</v>
          </cell>
        </row>
        <row r="20">
          <cell r="N20">
            <v>5869.8637398220562</v>
          </cell>
          <cell r="O20">
            <v>6453.5218963623538</v>
          </cell>
        </row>
        <row r="21">
          <cell r="N21">
            <v>104553.6575957023</v>
          </cell>
          <cell r="O21">
            <v>125605.27118761152</v>
          </cell>
        </row>
        <row r="22">
          <cell r="N22">
            <v>216.4908849389154</v>
          </cell>
          <cell r="O22">
            <v>242.45632666528456</v>
          </cell>
        </row>
        <row r="23">
          <cell r="N23">
            <v>7186.8869322037408</v>
          </cell>
          <cell r="O23">
            <v>10804.608869813663</v>
          </cell>
        </row>
        <row r="24">
          <cell r="N24">
            <v>48.732508036205544</v>
          </cell>
          <cell r="O24">
            <v>53.839471259394216</v>
          </cell>
        </row>
        <row r="25">
          <cell r="N25">
            <v>29699.520733045443</v>
          </cell>
          <cell r="O25">
            <v>32329.810555704298</v>
          </cell>
        </row>
        <row r="27">
          <cell r="N27">
            <v>1851.3122499538586</v>
          </cell>
          <cell r="O27">
            <v>2044.204366667956</v>
          </cell>
        </row>
        <row r="28">
          <cell r="N28">
            <v>12060.778964555846</v>
          </cell>
          <cell r="O28">
            <v>42003.200811917253</v>
          </cell>
        </row>
        <row r="29">
          <cell r="N29">
            <v>8153.8406680641692</v>
          </cell>
          <cell r="O29">
            <v>21337.242259117498</v>
          </cell>
        </row>
      </sheetData>
      <sheetData sheetId="3"/>
      <sheetData sheetId="4">
        <row r="12">
          <cell r="J12">
            <v>9975.0878947520869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0D1B-2EF6-4018-A740-7BD73F1680ED}">
  <sheetPr>
    <pageSetUpPr fitToPage="1"/>
  </sheetPr>
  <dimension ref="A1:J32"/>
  <sheetViews>
    <sheetView tabSelected="1" view="pageBreakPreview" zoomScale="80" zoomScaleNormal="100" zoomScaleSheetLayoutView="80" workbookViewId="0">
      <selection sqref="A1:F1"/>
    </sheetView>
  </sheetViews>
  <sheetFormatPr defaultRowHeight="18.75" x14ac:dyDescent="0.3"/>
  <cols>
    <col min="1" max="1" width="91.5703125" style="2" customWidth="1"/>
    <col min="2" max="6" width="19.42578125" style="2" bestFit="1" customWidth="1"/>
    <col min="7" max="16384" width="9.140625" style="2"/>
  </cols>
  <sheetData>
    <row r="1" spans="1:10" x14ac:dyDescent="0.3">
      <c r="A1" s="1" t="s">
        <v>0</v>
      </c>
      <c r="B1" s="1"/>
      <c r="C1" s="1"/>
      <c r="D1" s="1"/>
      <c r="E1" s="1"/>
      <c r="F1" s="1"/>
    </row>
    <row r="2" spans="1:10" x14ac:dyDescent="0.3">
      <c r="A2" s="1" t="s">
        <v>1</v>
      </c>
      <c r="B2" s="1"/>
      <c r="C2" s="1"/>
      <c r="D2" s="1"/>
      <c r="E2" s="1"/>
      <c r="F2" s="1"/>
    </row>
    <row r="4" spans="1:10" ht="19.5" thickBot="1" x14ac:dyDescent="0.35">
      <c r="A4" s="3"/>
    </row>
    <row r="5" spans="1:10" ht="19.5" thickBot="1" x14ac:dyDescent="0.35">
      <c r="A5" s="4" t="s">
        <v>2</v>
      </c>
      <c r="B5" s="5">
        <v>2018</v>
      </c>
      <c r="C5" s="5">
        <v>2019</v>
      </c>
      <c r="D5" s="5">
        <v>2020</v>
      </c>
      <c r="E5" s="5">
        <v>2021</v>
      </c>
      <c r="F5" s="5">
        <v>2022</v>
      </c>
    </row>
    <row r="6" spans="1:10" x14ac:dyDescent="0.3">
      <c r="A6" s="6"/>
    </row>
    <row r="7" spans="1:10" x14ac:dyDescent="0.3">
      <c r="A7" s="7" t="s">
        <v>3</v>
      </c>
      <c r="B7" s="8">
        <v>192316.45892898529</v>
      </c>
      <c r="C7" s="8">
        <v>226561.04102067099</v>
      </c>
      <c r="D7" s="8">
        <v>220396.91321597635</v>
      </c>
      <c r="E7" s="8">
        <f>E8</f>
        <v>239735.11562793457</v>
      </c>
      <c r="F7" s="8">
        <f>F8</f>
        <v>270474.72165138752</v>
      </c>
      <c r="G7" s="9"/>
      <c r="H7" s="9"/>
      <c r="I7" s="9"/>
      <c r="J7" s="9"/>
    </row>
    <row r="8" spans="1:10" x14ac:dyDescent="0.3">
      <c r="A8" s="10" t="s">
        <v>4</v>
      </c>
      <c r="B8" s="8">
        <v>192316.45892898529</v>
      </c>
      <c r="C8" s="8">
        <v>226561.04102067099</v>
      </c>
      <c r="D8" s="8">
        <v>220396.91321597635</v>
      </c>
      <c r="E8" s="8">
        <f>'[1]Philippine Peso'!N11</f>
        <v>239735.11562793457</v>
      </c>
      <c r="F8" s="8">
        <f>'[1]Philippine Peso'!O11</f>
        <v>270474.72165138752</v>
      </c>
      <c r="G8" s="9"/>
      <c r="H8" s="9"/>
      <c r="I8" s="9"/>
      <c r="J8" s="9"/>
    </row>
    <row r="9" spans="1:10" x14ac:dyDescent="0.3">
      <c r="A9" s="10"/>
      <c r="B9" s="11"/>
      <c r="C9" s="11"/>
      <c r="D9" s="11"/>
      <c r="E9" s="11"/>
      <c r="F9" s="11"/>
      <c r="G9" s="9"/>
      <c r="H9" s="9"/>
      <c r="I9" s="9"/>
      <c r="J9" s="9"/>
    </row>
    <row r="10" spans="1:10" x14ac:dyDescent="0.3">
      <c r="A10" s="10" t="s">
        <v>5</v>
      </c>
      <c r="B10" s="8">
        <v>304379.79586666048</v>
      </c>
      <c r="C10" s="8">
        <v>310649.08957559703</v>
      </c>
      <c r="D10" s="8">
        <v>276937.03328577173</v>
      </c>
      <c r="E10" s="8">
        <f>SUM(E11:E14)</f>
        <v>298720.69436173758</v>
      </c>
      <c r="F10" s="8">
        <f>SUM(F11:F14)</f>
        <v>346395.26077513181</v>
      </c>
      <c r="G10" s="9"/>
      <c r="H10" s="9"/>
      <c r="I10" s="9"/>
      <c r="J10" s="9"/>
    </row>
    <row r="11" spans="1:10" x14ac:dyDescent="0.3">
      <c r="A11" s="7" t="s">
        <v>6</v>
      </c>
      <c r="B11" s="8">
        <v>39625.453970134025</v>
      </c>
      <c r="C11" s="8">
        <v>38117.123806557371</v>
      </c>
      <c r="D11" s="8">
        <v>23271.294545353983</v>
      </c>
      <c r="E11" s="8">
        <f>'[1]Philippine Peso'!N14</f>
        <v>35985.242067045852</v>
      </c>
      <c r="F11" s="8">
        <f>'[1]Philippine Peso'!O14</f>
        <v>56252.664267361513</v>
      </c>
      <c r="G11" s="9"/>
      <c r="H11" s="12"/>
      <c r="I11" s="12"/>
      <c r="J11" s="9"/>
    </row>
    <row r="12" spans="1:10" x14ac:dyDescent="0.3">
      <c r="A12" s="7" t="s">
        <v>7</v>
      </c>
      <c r="B12" s="8">
        <v>156772.83105435982</v>
      </c>
      <c r="C12" s="8">
        <v>163937.50502254241</v>
      </c>
      <c r="D12" s="8">
        <v>155306.81419716048</v>
      </c>
      <c r="E12" s="8">
        <f>'[1]Philippine Peso'!N15</f>
        <v>162736.60217729668</v>
      </c>
      <c r="F12" s="8">
        <f>'[1]Philippine Peso'!O15</f>
        <v>184964.12042347676</v>
      </c>
      <c r="G12" s="9"/>
      <c r="H12" s="12"/>
      <c r="I12" s="12"/>
      <c r="J12" s="9"/>
    </row>
    <row r="13" spans="1:10" x14ac:dyDescent="0.3">
      <c r="A13" s="7" t="s">
        <v>8</v>
      </c>
      <c r="B13" s="8">
        <v>7129.1164637295833</v>
      </c>
      <c r="C13" s="8">
        <v>6518.8574513066751</v>
      </c>
      <c r="D13" s="8">
        <v>6738.7604370092104</v>
      </c>
      <c r="E13" s="8">
        <f>'[1]Philippine Peso'!N16</f>
        <v>7394.9819500116137</v>
      </c>
      <c r="F13" s="8">
        <f>'[1]Philippine Peso'!O16</f>
        <v>8662.0089850904096</v>
      </c>
      <c r="G13" s="9"/>
      <c r="H13" s="12"/>
      <c r="I13" s="12"/>
      <c r="J13" s="9"/>
    </row>
    <row r="14" spans="1:10" x14ac:dyDescent="0.3">
      <c r="A14" s="7" t="s">
        <v>9</v>
      </c>
      <c r="B14" s="8">
        <v>100852.39437843706</v>
      </c>
      <c r="C14" s="8">
        <v>102075.60329519058</v>
      </c>
      <c r="D14" s="8">
        <v>91620.164106248034</v>
      </c>
      <c r="E14" s="8">
        <f>'[1]Philippine Peso'!N17</f>
        <v>92603.868167383436</v>
      </c>
      <c r="F14" s="8">
        <f>'[1]Philippine Peso'!O17</f>
        <v>96516.467099203132</v>
      </c>
      <c r="G14" s="9"/>
      <c r="H14" s="12"/>
      <c r="I14" s="12"/>
      <c r="J14" s="9"/>
    </row>
    <row r="15" spans="1:10" x14ac:dyDescent="0.3">
      <c r="A15" s="10"/>
      <c r="B15" s="11"/>
      <c r="C15" s="11"/>
      <c r="D15" s="11"/>
      <c r="E15" s="11"/>
      <c r="F15" s="11"/>
      <c r="G15" s="9"/>
      <c r="H15" s="9"/>
      <c r="I15" s="9"/>
      <c r="J15" s="9"/>
    </row>
    <row r="16" spans="1:10" x14ac:dyDescent="0.3">
      <c r="A16" s="10" t="s">
        <v>10</v>
      </c>
      <c r="B16" s="8">
        <v>319941.09875385393</v>
      </c>
      <c r="C16" s="8">
        <v>352311.73103678337</v>
      </c>
      <c r="D16" s="8">
        <v>165729.94357149271</v>
      </c>
      <c r="E16" s="8">
        <f>SUM(E17:E25)</f>
        <v>169641.08427632254</v>
      </c>
      <c r="F16" s="8">
        <f>SUM(F17:F25)</f>
        <v>240874.15574511921</v>
      </c>
      <c r="G16" s="9"/>
      <c r="H16" s="9"/>
      <c r="I16" s="9"/>
      <c r="J16" s="9"/>
    </row>
    <row r="17" spans="1:9" x14ac:dyDescent="0.3">
      <c r="A17" s="7" t="s">
        <v>11</v>
      </c>
      <c r="B17" s="8">
        <v>5706.6277332598975</v>
      </c>
      <c r="C17" s="8">
        <v>6166.6324277774684</v>
      </c>
      <c r="D17" s="8">
        <v>5786.2529138637647</v>
      </c>
      <c r="E17" s="8">
        <f>'[1]Philippine Peso'!N20</f>
        <v>5869.8637398220562</v>
      </c>
      <c r="F17" s="8">
        <f>'[1]Philippine Peso'!O20</f>
        <v>6453.5218963623538</v>
      </c>
      <c r="G17" s="9"/>
      <c r="H17" s="12"/>
      <c r="I17" s="12"/>
    </row>
    <row r="18" spans="1:9" x14ac:dyDescent="0.3">
      <c r="A18" s="7" t="s">
        <v>12</v>
      </c>
      <c r="B18" s="8">
        <v>109294.63538549087</v>
      </c>
      <c r="C18" s="8">
        <v>116755.63114158322</v>
      </c>
      <c r="D18" s="8">
        <v>99036.242380448646</v>
      </c>
      <c r="E18" s="8">
        <f>'[1]Philippine Peso'!N21</f>
        <v>104553.6575957023</v>
      </c>
      <c r="F18" s="8">
        <f>'[1]Philippine Peso'!O21</f>
        <v>125605.27118761152</v>
      </c>
      <c r="G18" s="9"/>
      <c r="H18" s="12"/>
      <c r="I18" s="12"/>
    </row>
    <row r="19" spans="1:9" x14ac:dyDescent="0.3">
      <c r="A19" s="7" t="s">
        <v>13</v>
      </c>
      <c r="B19" s="8">
        <v>208.65903170448092</v>
      </c>
      <c r="C19" s="8">
        <v>220.49233962602904</v>
      </c>
      <c r="D19" s="8">
        <v>196.64420362096723</v>
      </c>
      <c r="E19" s="8">
        <f>'[1]Philippine Peso'!N22</f>
        <v>216.4908849389154</v>
      </c>
      <c r="F19" s="8">
        <f>'[1]Philippine Peso'!O22</f>
        <v>242.45632666528456</v>
      </c>
      <c r="G19" s="9"/>
      <c r="H19" s="12"/>
      <c r="I19" s="12"/>
    </row>
    <row r="20" spans="1:9" x14ac:dyDescent="0.3">
      <c r="A20" s="7" t="s">
        <v>14</v>
      </c>
      <c r="B20" s="8">
        <v>8955.3203144726122</v>
      </c>
      <c r="C20" s="8">
        <v>9840.1817695337668</v>
      </c>
      <c r="D20" s="8">
        <v>8057.9317795761954</v>
      </c>
      <c r="E20" s="8">
        <f>'[1]Philippine Peso'!N23</f>
        <v>7186.8869322037408</v>
      </c>
      <c r="F20" s="8">
        <f>'[1]Philippine Peso'!O23</f>
        <v>10804.608869813663</v>
      </c>
      <c r="G20" s="9"/>
      <c r="H20" s="12"/>
      <c r="I20" s="12"/>
    </row>
    <row r="21" spans="1:9" x14ac:dyDescent="0.3">
      <c r="A21" s="13" t="s">
        <v>15</v>
      </c>
      <c r="B21" s="8">
        <v>46.212194354853153</v>
      </c>
      <c r="C21" s="8">
        <v>48.623601216799578</v>
      </c>
      <c r="D21" s="8">
        <v>45.346881288546669</v>
      </c>
      <c r="E21" s="8">
        <f>'[1]Philippine Peso'!N24</f>
        <v>48.732508036205544</v>
      </c>
      <c r="F21" s="8">
        <f>'[1]Philippine Peso'!O24</f>
        <v>53.839471259394216</v>
      </c>
      <c r="G21" s="9"/>
      <c r="H21" s="12"/>
      <c r="I21" s="12"/>
    </row>
    <row r="22" spans="1:9" x14ac:dyDescent="0.3">
      <c r="A22" s="7" t="s">
        <v>16</v>
      </c>
      <c r="B22" s="8">
        <v>22437.683303324666</v>
      </c>
      <c r="C22" s="8">
        <v>26980.148257779001</v>
      </c>
      <c r="D22" s="8">
        <v>27792.42392555991</v>
      </c>
      <c r="E22" s="8">
        <f>'[1]Philippine Peso'!N25</f>
        <v>29699.520733045443</v>
      </c>
      <c r="F22" s="8">
        <f>'[1]Philippine Peso'!O25</f>
        <v>32329.810555704298</v>
      </c>
      <c r="G22" s="9"/>
      <c r="H22" s="12"/>
      <c r="I22" s="12"/>
    </row>
    <row r="23" spans="1:9" x14ac:dyDescent="0.3">
      <c r="A23" s="7" t="s">
        <v>17</v>
      </c>
      <c r="B23" s="8">
        <v>2129.6277346558668</v>
      </c>
      <c r="C23" s="8">
        <v>2203.486409736312</v>
      </c>
      <c r="D23" s="8">
        <v>1849.6472226123808</v>
      </c>
      <c r="E23" s="8">
        <f>'[1]Philippine Peso'!N27</f>
        <v>1851.3122499538586</v>
      </c>
      <c r="F23" s="8">
        <f>'[1]Philippine Peso'!O27</f>
        <v>2044.204366667956</v>
      </c>
      <c r="G23" s="9"/>
      <c r="H23" s="12"/>
      <c r="I23" s="12"/>
    </row>
    <row r="24" spans="1:9" x14ac:dyDescent="0.3">
      <c r="A24" s="7" t="s">
        <v>18</v>
      </c>
      <c r="B24" s="8">
        <v>122782.12521986946</v>
      </c>
      <c r="C24" s="8">
        <v>137548.44028533364</v>
      </c>
      <c r="D24" s="8">
        <v>11367.774138843493</v>
      </c>
      <c r="E24" s="8">
        <f>'[1]Philippine Peso'!N28</f>
        <v>12060.778964555846</v>
      </c>
      <c r="F24" s="8">
        <f>'[1]Philippine Peso'!O28</f>
        <v>42003.200811917253</v>
      </c>
      <c r="G24" s="9"/>
      <c r="H24" s="12"/>
      <c r="I24" s="12"/>
    </row>
    <row r="25" spans="1:9" x14ac:dyDescent="0.3">
      <c r="A25" s="7" t="s">
        <v>19</v>
      </c>
      <c r="B25" s="8">
        <v>48380.20783672126</v>
      </c>
      <c r="C25" s="8">
        <v>52548.094804197142</v>
      </c>
      <c r="D25" s="8">
        <v>11597.680125678829</v>
      </c>
      <c r="E25" s="8">
        <f>'[1]Philippine Peso'!N29</f>
        <v>8153.8406680641692</v>
      </c>
      <c r="F25" s="8">
        <f>'[1]Philippine Peso'!O29</f>
        <v>21337.242259117498</v>
      </c>
      <c r="G25" s="9"/>
      <c r="H25" s="12"/>
      <c r="I25" s="12"/>
    </row>
    <row r="26" spans="1:9" x14ac:dyDescent="0.3">
      <c r="A26" s="10"/>
      <c r="B26" s="11"/>
      <c r="C26" s="11"/>
      <c r="D26" s="11"/>
      <c r="E26" s="11"/>
      <c r="F26" s="11"/>
      <c r="G26" s="9"/>
    </row>
    <row r="27" spans="1:9" x14ac:dyDescent="0.3">
      <c r="A27" s="14" t="s">
        <v>20</v>
      </c>
      <c r="B27" s="15">
        <v>816637.35354949976</v>
      </c>
      <c r="C27" s="15">
        <v>889521.86163305142</v>
      </c>
      <c r="D27" s="15">
        <v>663063.89007324073</v>
      </c>
      <c r="E27" s="15">
        <f>SUM(E7,E10,E16)</f>
        <v>708096.89426599466</v>
      </c>
      <c r="F27" s="15">
        <f>SUM(F7,F10,F16)</f>
        <v>857744.13817163848</v>
      </c>
      <c r="G27" s="9"/>
    </row>
    <row r="28" spans="1:9" x14ac:dyDescent="0.3">
      <c r="A28" s="14"/>
      <c r="B28" s="11"/>
      <c r="C28" s="11"/>
      <c r="D28" s="11"/>
      <c r="E28" s="11"/>
      <c r="F28" s="11"/>
    </row>
    <row r="29" spans="1:9" ht="19.5" thickBot="1" x14ac:dyDescent="0.35">
      <c r="A29" s="16" t="s">
        <v>21</v>
      </c>
      <c r="B29" s="17">
        <v>18265190.258161746</v>
      </c>
      <c r="C29" s="17">
        <v>19517863.171682019</v>
      </c>
      <c r="D29" s="17">
        <v>17951573.570012722</v>
      </c>
      <c r="E29" s="17">
        <v>19410614.486183222</v>
      </c>
      <c r="F29" s="17">
        <v>22024515.000626005</v>
      </c>
    </row>
    <row r="30" spans="1:9" ht="19.5" thickBot="1" x14ac:dyDescent="0.35">
      <c r="A30" s="16" t="s">
        <v>22</v>
      </c>
      <c r="B30" s="18">
        <f>B27/B29*100</f>
        <v>4.4710038165881558</v>
      </c>
      <c r="C30" s="18">
        <f t="shared" ref="C30:F30" si="0">C27/C29*100</f>
        <v>4.5574756509392715</v>
      </c>
      <c r="D30" s="18">
        <f t="shared" si="0"/>
        <v>3.6936254500878882</v>
      </c>
      <c r="E30" s="18">
        <f t="shared" si="0"/>
        <v>3.647988036494306</v>
      </c>
      <c r="F30" s="18">
        <f t="shared" si="0"/>
        <v>3.8944972824475759</v>
      </c>
    </row>
    <row r="31" spans="1:9" x14ac:dyDescent="0.3">
      <c r="A31" s="19"/>
    </row>
    <row r="32" spans="1:9" x14ac:dyDescent="0.3">
      <c r="A32" s="20" t="s">
        <v>23</v>
      </c>
    </row>
  </sheetData>
  <mergeCells count="2">
    <mergeCell ref="A1:F1"/>
    <mergeCell ref="A2:F2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Carlyn Palencia</dc:creator>
  <cp:lastModifiedBy>Carlyn Palencia</cp:lastModifiedBy>
  <dcterms:created xsi:type="dcterms:W3CDTF">2023-10-24T01:51:46Z</dcterms:created>
  <dcterms:modified xsi:type="dcterms:W3CDTF">2023-10-24T01:52:15Z</dcterms:modified>
</cp:coreProperties>
</file>