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D\SAD\2022\6 Tourism\1 PTSA\3 2021 Estimates\2 Fnl_Ws\Final\For Web Uploading\"/>
    </mc:Choice>
  </mc:AlternateContent>
  <xr:revisionPtr revIDLastSave="0" documentId="13_ncr:1_{29225603-2558-4847-9516-8F9C11F2F680}" xr6:coauthVersionLast="47" xr6:coauthVersionMax="47" xr10:uidLastSave="{00000000-0000-0000-0000-000000000000}"/>
  <bookViews>
    <workbookView xWindow="-120" yWindow="-120" windowWidth="29040" windowHeight="15840" xr2:uid="{4961B941-0D0F-4C16-9FA4-9B798925ABFF}"/>
  </bookViews>
  <sheets>
    <sheet name="Table 9" sheetId="1" r:id="rId1"/>
  </sheets>
  <externalReferences>
    <externalReference r:id="rId2"/>
    <externalReference r:id="rId3"/>
    <externalReference r:id="rId4"/>
    <externalReference r:id="rId5"/>
  </externalReferences>
  <definedNames>
    <definedName name="CORA" localSheetId="0">[1]T8_10!#REF!</definedName>
    <definedName name="CORA">[2]T8_10!#REF!</definedName>
    <definedName name="derived" localSheetId="0">[1]T8_10!#REF!</definedName>
    <definedName name="derived">[2]T8_10!#REF!</definedName>
    <definedName name="PAGE1" localSheetId="0">[1]T8_10!#REF!</definedName>
    <definedName name="PAGE1">[2]T8_10!#REF!</definedName>
    <definedName name="PAGE2" localSheetId="0">[1]T8_10!#REF!</definedName>
    <definedName name="PAGE2">[2]T8_10!#REF!</definedName>
    <definedName name="_xlnm.Print_Area" localSheetId="0">'Table 9'!$A$1:$K$49</definedName>
    <definedName name="Print_Area_MI" localSheetId="0">[3]arrivals!$A$2:$F$115</definedName>
    <definedName name="Print_Area_MI">[4]arrivals!$A$2:$F$115</definedName>
    <definedName name="u" localSheetId="0">[1]T8_10!#REF!</definedName>
    <definedName name="u">[2]T8_10!#REF!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" i="1" l="1"/>
  <c r="I43" i="1"/>
  <c r="B43" i="1"/>
  <c r="K42" i="1"/>
  <c r="B42" i="1"/>
  <c r="K41" i="1"/>
  <c r="J41" i="1"/>
  <c r="I41" i="1"/>
  <c r="B41" i="1"/>
  <c r="J40" i="1"/>
  <c r="I40" i="1"/>
  <c r="H40" i="1"/>
  <c r="G40" i="1"/>
  <c r="J39" i="1"/>
  <c r="I39" i="1"/>
  <c r="H39" i="1"/>
  <c r="G39" i="1"/>
  <c r="F39" i="1"/>
  <c r="E39" i="1"/>
  <c r="B39" i="1"/>
  <c r="A34" i="1"/>
  <c r="I30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A18" i="1"/>
  <c r="K14" i="1"/>
  <c r="K43" i="1" s="1"/>
  <c r="J14" i="1"/>
  <c r="J42" i="1" s="1"/>
  <c r="I14" i="1"/>
  <c r="I42" i="1" s="1"/>
  <c r="H14" i="1"/>
  <c r="H41" i="1" s="1"/>
  <c r="G14" i="1"/>
  <c r="G41" i="1" s="1"/>
  <c r="F14" i="1"/>
  <c r="F40" i="1" s="1"/>
  <c r="E14" i="1"/>
  <c r="E40" i="1" s="1"/>
  <c r="D14" i="1"/>
  <c r="D39" i="1" s="1"/>
  <c r="C14" i="1"/>
  <c r="C39" i="1" s="1"/>
  <c r="B14" i="1"/>
  <c r="B44" i="1" s="1"/>
  <c r="C38" i="1" l="1"/>
  <c r="C44" i="1"/>
  <c r="D38" i="1"/>
  <c r="D44" i="1"/>
  <c r="C30" i="1"/>
  <c r="E38" i="1"/>
  <c r="E46" i="1" s="1"/>
  <c r="C43" i="1"/>
  <c r="D30" i="1"/>
  <c r="F38" i="1"/>
  <c r="D43" i="1"/>
  <c r="F44" i="1"/>
  <c r="E30" i="1"/>
  <c r="G38" i="1"/>
  <c r="K40" i="1"/>
  <c r="C42" i="1"/>
  <c r="E43" i="1"/>
  <c r="G44" i="1"/>
  <c r="F30" i="1"/>
  <c r="H38" i="1"/>
  <c r="D42" i="1"/>
  <c r="F43" i="1"/>
  <c r="H44" i="1"/>
  <c r="G30" i="1"/>
  <c r="I38" i="1"/>
  <c r="K39" i="1"/>
  <c r="C41" i="1"/>
  <c r="E42" i="1"/>
  <c r="G43" i="1"/>
  <c r="I44" i="1"/>
  <c r="H30" i="1"/>
  <c r="J38" i="1"/>
  <c r="B40" i="1"/>
  <c r="D41" i="1"/>
  <c r="F42" i="1"/>
  <c r="H43" i="1"/>
  <c r="J44" i="1"/>
  <c r="B30" i="1"/>
  <c r="E44" i="1"/>
  <c r="K38" i="1"/>
  <c r="K46" i="1" s="1"/>
  <c r="C40" i="1"/>
  <c r="E41" i="1"/>
  <c r="G42" i="1"/>
  <c r="K44" i="1"/>
  <c r="J30" i="1"/>
  <c r="D40" i="1"/>
  <c r="F41" i="1"/>
  <c r="H42" i="1"/>
  <c r="B38" i="1"/>
  <c r="B46" i="1" s="1"/>
  <c r="I46" i="1" l="1"/>
  <c r="F46" i="1"/>
  <c r="J46" i="1"/>
  <c r="H46" i="1"/>
  <c r="D46" i="1"/>
  <c r="G46" i="1"/>
  <c r="C46" i="1"/>
</calcChain>
</file>

<file path=xl/sharedStrings.xml><?xml version="1.0" encoding="utf-8"?>
<sst xmlns="http://schemas.openxmlformats.org/spreadsheetml/2006/main" count="48" uniqueCount="30">
  <si>
    <t>Table 9.1</t>
  </si>
  <si>
    <t>TOURISM COLLECTIVE CONSUMPTION AT CURRENT PRICES, 2012 - 2021</t>
  </si>
  <si>
    <t>Levels (in million PhP)</t>
  </si>
  <si>
    <t>Consumption Products</t>
  </si>
  <si>
    <r>
      <t>2019</t>
    </r>
    <r>
      <rPr>
        <vertAlign val="superscript"/>
        <sz val="10"/>
        <rFont val="Arial"/>
        <family val="2"/>
      </rPr>
      <t>r</t>
    </r>
  </si>
  <si>
    <r>
      <t>2020</t>
    </r>
    <r>
      <rPr>
        <vertAlign val="superscript"/>
        <sz val="10"/>
        <rFont val="Arial"/>
        <family val="2"/>
      </rPr>
      <t>r</t>
    </r>
  </si>
  <si>
    <t>Non-specialized store retail trade services</t>
  </si>
  <si>
    <t>News agency services</t>
  </si>
  <si>
    <t>Administrative services of the government</t>
  </si>
  <si>
    <t>Services to the community as a whole</t>
  </si>
  <si>
    <t>Other education and training services</t>
  </si>
  <si>
    <t>Museum and preservation services</t>
  </si>
  <si>
    <t>Sports and recreational sports services</t>
  </si>
  <si>
    <t>TOTAL TOURISM COLLECTIVE CONSUMPTION</t>
  </si>
  <si>
    <r>
      <rPr>
        <i/>
        <vertAlign val="superscript"/>
        <sz val="10"/>
        <rFont val="Arial"/>
        <family val="2"/>
      </rPr>
      <t xml:space="preserve">r </t>
    </r>
    <r>
      <rPr>
        <i/>
        <sz val="10"/>
        <rFont val="Arial"/>
        <family val="2"/>
      </rPr>
      <t>- Revised</t>
    </r>
  </si>
  <si>
    <t>Table 9.2</t>
  </si>
  <si>
    <t>Growth rates (in percent)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</si>
  <si>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</si>
  <si>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</si>
  <si>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</si>
  <si>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</si>
  <si>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</si>
  <si>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</si>
  <si>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</si>
  <si>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</si>
  <si>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</si>
  <si>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Table 9.3</t>
  </si>
  <si>
    <t>Percent share to total (in percent)</t>
  </si>
  <si>
    <t>Note: Consumption Products are based on 2002 Philippine Central Product Classification (PCPC)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</si>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</sst>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_);\(0.0\)"/>
    <numFmt numFmtId="168" formatCode="0.0_);[Red]\(0.0\)"/>
    <numFmt numFmtId="169" formatCode="_(* #,##0.0_);_(* \(#,##0.0\);_(* &quot;-&quot;??_);_(@_)"/>
    <numFmt numFmtId="170" formatCode="0.00_);[Red]\(0.0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0" xfId="2"/>
    <xf numFmtId="0" fontId="1" fillId="0" borderId="0" xfId="2" applyAlignment="1">
      <alignment vertical="center"/>
    </xf>
    <xf numFmtId="3" fontId="1" fillId="0" borderId="0" xfId="2" applyNumberFormat="1"/>
    <xf numFmtId="0" fontId="1" fillId="0" borderId="0" xfId="2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1" xfId="2" quotePrefix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0" xfId="2" quotePrefix="1" applyAlignment="1">
      <alignment horizontal="center"/>
    </xf>
    <xf numFmtId="0" fontId="1" fillId="0" borderId="0" xfId="2" quotePrefix="1" applyAlignment="1" applyProtection="1">
      <alignment horizontal="center"/>
      <protection locked="0"/>
    </xf>
    <xf numFmtId="0" fontId="1" fillId="0" borderId="0" xfId="2" applyProtection="1">
      <protection locked="0"/>
    </xf>
    <xf numFmtId="165" fontId="1" fillId="0" borderId="0" xfId="1" applyNumberFormat="1" applyBorder="1"/>
    <xf numFmtId="165" fontId="1" fillId="0" borderId="0" xfId="1" applyNumberFormat="1" applyBorder="1" applyProtection="1">
      <protection locked="0"/>
    </xf>
    <xf numFmtId="165" fontId="1" fillId="0" borderId="0" xfId="1" applyNumberFormat="1" applyFont="1" applyBorder="1"/>
    <xf numFmtId="165" fontId="1" fillId="0" borderId="0" xfId="1" applyNumberFormat="1" applyFont="1" applyBorder="1" applyProtection="1">
      <protection locked="0"/>
    </xf>
    <xf numFmtId="165" fontId="1" fillId="0" borderId="1" xfId="1" applyNumberFormat="1" applyFont="1" applyBorder="1"/>
    <xf numFmtId="165" fontId="1" fillId="0" borderId="1" xfId="1" applyNumberFormat="1" applyFont="1" applyBorder="1" applyProtection="1">
      <protection locked="0"/>
    </xf>
    <xf numFmtId="0" fontId="3" fillId="0" borderId="0" xfId="2" applyFont="1" applyAlignment="1">
      <alignment horizontal="left" vertical="center"/>
    </xf>
    <xf numFmtId="0" fontId="1" fillId="0" borderId="0" xfId="2" applyAlignment="1">
      <alignment horizontal="left"/>
    </xf>
    <xf numFmtId="0" fontId="1" fillId="0" borderId="0" xfId="2" quotePrefix="1" applyAlignment="1">
      <alignment horizontal="center" vertical="center"/>
    </xf>
    <xf numFmtId="0" fontId="1" fillId="0" borderId="0" xfId="2" quotePrefix="1" applyAlignment="1" applyProtection="1">
      <alignment horizontal="center" vertical="center"/>
      <protection locked="0"/>
    </xf>
    <xf numFmtId="166" fontId="1" fillId="0" borderId="0" xfId="2" applyNumberFormat="1"/>
    <xf numFmtId="166" fontId="1" fillId="0" borderId="0" xfId="2" applyNumberFormat="1" applyProtection="1">
      <protection locked="0"/>
    </xf>
    <xf numFmtId="166" fontId="1" fillId="0" borderId="1" xfId="2" applyNumberFormat="1" applyBorder="1"/>
    <xf numFmtId="166" fontId="1" fillId="0" borderId="1" xfId="2" applyNumberFormat="1" applyBorder="1" applyProtection="1">
      <protection locked="0"/>
    </xf>
    <xf numFmtId="167" fontId="1" fillId="0" borderId="0" xfId="2" applyNumberFormat="1"/>
    <xf numFmtId="168" fontId="1" fillId="0" borderId="0" xfId="2" applyNumberFormat="1"/>
    <xf numFmtId="0" fontId="1" fillId="0" borderId="1" xfId="2" quotePrefix="1" applyBorder="1" applyAlignment="1" applyProtection="1">
      <alignment horizontal="center" vertical="center" wrapText="1"/>
      <protection locked="0"/>
    </xf>
    <xf numFmtId="169" fontId="1" fillId="0" borderId="0" xfId="2" applyNumberFormat="1" applyAlignment="1">
      <alignment vertical="center"/>
    </xf>
    <xf numFmtId="169" fontId="1" fillId="0" borderId="0" xfId="2" applyNumberFormat="1" applyAlignment="1" applyProtection="1">
      <alignment vertical="center"/>
      <protection locked="0"/>
    </xf>
    <xf numFmtId="170" fontId="1" fillId="0" borderId="0" xfId="2" applyNumberFormat="1"/>
    <xf numFmtId="170" fontId="1" fillId="0" borderId="0" xfId="2" applyNumberFormat="1" applyProtection="1">
      <protection locked="0"/>
    </xf>
    <xf numFmtId="168" fontId="1" fillId="0" borderId="1" xfId="2" applyNumberFormat="1" applyBorder="1"/>
    <xf numFmtId="168" fontId="1" fillId="0" borderId="1" xfId="2" applyNumberFormat="1" applyBorder="1" applyProtection="1">
      <protection locked="0"/>
    </xf>
    <xf numFmtId="0" fontId="1" fillId="0" borderId="0" xfId="2" applyAlignment="1">
      <alignment vertical="center" wrapText="1"/>
    </xf>
    <xf numFmtId="0" fontId="5" fillId="0" borderId="0" xfId="2" applyFont="1" applyAlignment="1" applyProtection="1">
      <alignment vertical="center"/>
      <protection locked="0"/>
    </xf>
    <xf numFmtId="0" fontId="5" fillId="0" borderId="1" xfId="2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D9043F21-F274-43AC-A9E8-2D576177EA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so_server\EISAD_Files\lea\PTSA\PSY%20chapter%20on%20touris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s_statistics\eisad\Documents%20and%20Settings\ra.clavido\Desktop\PTSA\Inbound\Inbound%20tourism%20expenditure%20(2000-2007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s_statistics\eisad\Documents%20and%20Settings\ra.clavido\Desktop\PTSA\Inbound\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6579-CCB3-4261-AE43-0414CED4B68B}">
  <sheetPr>
    <pageSetUpPr fitToPage="1"/>
  </sheetPr>
  <dimension ref="A1:V49"/>
  <sheetViews>
    <sheetView showGridLines="0" tabSelected="1" topLeftCell="A10" zoomScale="115" zoomScaleNormal="115" zoomScaleSheetLayoutView="115" workbookViewId="0">
      <pane xSplit="1" topLeftCell="B1" activePane="topRight" state="frozen"/>
      <selection activeCell="T4" sqref="T4"/>
      <selection pane="topRight" activeCell="M20" sqref="M20"/>
    </sheetView>
  </sheetViews>
  <sheetFormatPr defaultColWidth="9.140625" defaultRowHeight="12.75" x14ac:dyDescent="0.2"/>
  <cols>
    <col min="1" max="1" width="46.42578125" style="1" customWidth="1"/>
    <col min="2" max="11" width="9.140625" style="1" customWidth="1"/>
    <col min="12" max="16384" width="9.140625" style="1"/>
  </cols>
  <sheetData>
    <row r="1" spans="1:22" x14ac:dyDescent="0.2">
      <c r="A1" s="1" t="s">
        <v>0</v>
      </c>
    </row>
    <row r="2" spans="1:22" x14ac:dyDescent="0.2">
      <c r="A2" s="35" t="s">
        <v>1</v>
      </c>
      <c r="B2" s="2"/>
      <c r="C2" s="2"/>
      <c r="D2" s="2"/>
      <c r="E2" s="2"/>
      <c r="F2" s="2"/>
      <c r="G2" s="2"/>
      <c r="H2" s="2"/>
      <c r="I2" s="2"/>
    </row>
    <row r="3" spans="1:22" x14ac:dyDescent="0.2">
      <c r="A3" s="3" t="s">
        <v>2</v>
      </c>
      <c r="B3" s="4"/>
      <c r="C3" s="4"/>
      <c r="D3" s="4"/>
      <c r="E3" s="4"/>
      <c r="F3" s="4"/>
      <c r="G3" s="4"/>
      <c r="H3" s="4"/>
    </row>
    <row r="4" spans="1:22" s="7" customFormat="1" ht="28.5" customHeight="1" x14ac:dyDescent="0.2">
      <c r="A4" s="5" t="s">
        <v>3</v>
      </c>
      <c r="B4" s="6">
        <v>2012</v>
      </c>
      <c r="C4" s="6">
        <v>2013</v>
      </c>
      <c r="D4" s="6">
        <v>2014</v>
      </c>
      <c r="E4" s="6">
        <v>2015</v>
      </c>
      <c r="F4" s="6">
        <v>2016</v>
      </c>
      <c r="G4" s="6">
        <v>2017</v>
      </c>
      <c r="H4" s="6">
        <v>2018</v>
      </c>
      <c r="I4" s="6" t="s">
        <v>4</v>
      </c>
      <c r="J4" s="6" t="s">
        <v>5</v>
      </c>
      <c r="K4" s="6">
        <v>2021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6" customHeight="1" x14ac:dyDescent="0.2">
      <c r="A5" s="4"/>
      <c r="B5" s="8"/>
      <c r="C5" s="8"/>
      <c r="D5" s="8"/>
      <c r="E5" s="8"/>
      <c r="F5" s="8"/>
      <c r="G5" s="8"/>
      <c r="H5" s="8"/>
      <c r="I5" s="9"/>
      <c r="J5" s="9"/>
      <c r="K5" s="10"/>
    </row>
    <row r="6" spans="1:22" x14ac:dyDescent="0.2">
      <c r="A6" s="1" t="s">
        <v>6</v>
      </c>
      <c r="B6" s="11">
        <v>21721.181</v>
      </c>
      <c r="C6" s="11">
        <v>29360.932000000001</v>
      </c>
      <c r="D6" s="11">
        <v>29073.218000000001</v>
      </c>
      <c r="E6" s="11">
        <v>29710.207999999999</v>
      </c>
      <c r="F6" s="11">
        <v>31586.516</v>
      </c>
      <c r="G6" s="11">
        <v>17940.867999999999</v>
      </c>
      <c r="H6" s="11">
        <v>19422.009999999998</v>
      </c>
      <c r="I6" s="12">
        <v>19082.388999999999</v>
      </c>
      <c r="J6" s="12">
        <v>17585.781999999999</v>
      </c>
      <c r="K6" s="12">
        <v>16095.487527351223</v>
      </c>
    </row>
    <row r="7" spans="1:22" x14ac:dyDescent="0.2">
      <c r="A7" s="1" t="s">
        <v>7</v>
      </c>
      <c r="B7" s="11">
        <v>98.775687915203633</v>
      </c>
      <c r="C7" s="11">
        <v>101.77693999701823</v>
      </c>
      <c r="D7" s="11">
        <v>98.34646170320373</v>
      </c>
      <c r="E7" s="11">
        <v>42.391575241640211</v>
      </c>
      <c r="F7" s="11">
        <v>92.510571368856873</v>
      </c>
      <c r="G7" s="11">
        <v>160.91252795341001</v>
      </c>
      <c r="H7" s="11">
        <v>133.62188957554574</v>
      </c>
      <c r="I7" s="12">
        <v>133.40062893595177</v>
      </c>
      <c r="J7" s="12">
        <v>108.80534416049649</v>
      </c>
      <c r="K7" s="12">
        <v>122.81869007694978</v>
      </c>
    </row>
    <row r="8" spans="1:22" x14ac:dyDescent="0.2">
      <c r="A8" s="1" t="s">
        <v>8</v>
      </c>
      <c r="B8" s="11">
        <v>33864.777226825972</v>
      </c>
      <c r="C8" s="11">
        <v>34946.022935332847</v>
      </c>
      <c r="D8" s="11">
        <v>37796.42577421102</v>
      </c>
      <c r="E8" s="11">
        <v>32496.38641903122</v>
      </c>
      <c r="F8" s="11">
        <v>30691.467512792544</v>
      </c>
      <c r="G8" s="11">
        <v>32878.655139869625</v>
      </c>
      <c r="H8" s="11">
        <v>32648.59389586448</v>
      </c>
      <c r="I8" s="12">
        <v>33826.671549879029</v>
      </c>
      <c r="J8" s="12">
        <v>35561.934190120824</v>
      </c>
      <c r="K8" s="12">
        <v>41616.380964089592</v>
      </c>
    </row>
    <row r="9" spans="1:22" x14ac:dyDescent="0.2">
      <c r="A9" s="1" t="s">
        <v>9</v>
      </c>
      <c r="B9" s="11">
        <v>14938.237765088101</v>
      </c>
      <c r="C9" s="11">
        <v>11154.45090192323</v>
      </c>
      <c r="D9" s="11">
        <v>11318.18488061587</v>
      </c>
      <c r="E9" s="11">
        <v>13633.642830451825</v>
      </c>
      <c r="F9" s="11">
        <v>13815.429207662653</v>
      </c>
      <c r="G9" s="11">
        <v>13922.761110038948</v>
      </c>
      <c r="H9" s="11">
        <v>17291.053417682942</v>
      </c>
      <c r="I9" s="12">
        <v>18850.145588771436</v>
      </c>
      <c r="J9" s="12">
        <v>22230.611069642779</v>
      </c>
      <c r="K9" s="12">
        <v>17702.276353631474</v>
      </c>
    </row>
    <row r="10" spans="1:22" x14ac:dyDescent="0.2">
      <c r="A10" s="1" t="s">
        <v>10</v>
      </c>
      <c r="B10" s="11">
        <v>50.468820630271409</v>
      </c>
      <c r="C10" s="11">
        <v>53.947309844566121</v>
      </c>
      <c r="D10" s="11">
        <v>95.91590882047764</v>
      </c>
      <c r="E10" s="11">
        <v>70.737814900237538</v>
      </c>
      <c r="F10" s="11">
        <v>56.279103399919094</v>
      </c>
      <c r="G10" s="11">
        <v>75.3840704564562</v>
      </c>
      <c r="H10" s="11">
        <v>115.79558187709316</v>
      </c>
      <c r="I10" s="12">
        <v>107.7670157787056</v>
      </c>
      <c r="J10" s="12">
        <v>178.54228066274814</v>
      </c>
      <c r="K10" s="12">
        <v>123.35950895172306</v>
      </c>
    </row>
    <row r="11" spans="1:22" x14ac:dyDescent="0.2">
      <c r="A11" s="1" t="s">
        <v>11</v>
      </c>
      <c r="B11" s="11">
        <v>360.8674478368672</v>
      </c>
      <c r="C11" s="11">
        <v>221.21369371449308</v>
      </c>
      <c r="D11" s="11">
        <v>243.00600831147636</v>
      </c>
      <c r="E11" s="11">
        <v>389.89266933155596</v>
      </c>
      <c r="F11" s="11">
        <v>347.03444099725846</v>
      </c>
      <c r="G11" s="11">
        <v>385.39397102898897</v>
      </c>
      <c r="H11" s="11">
        <v>494.55198658416032</v>
      </c>
      <c r="I11" s="12">
        <v>569.8024653129346</v>
      </c>
      <c r="J11" s="12">
        <v>1296.0071208111435</v>
      </c>
      <c r="K11" s="12">
        <v>1374.0442357178779</v>
      </c>
    </row>
    <row r="12" spans="1:22" x14ac:dyDescent="0.2">
      <c r="A12" s="1" t="s">
        <v>12</v>
      </c>
      <c r="B12" s="11">
        <v>390.00797734057249</v>
      </c>
      <c r="C12" s="11">
        <v>320.64240754781326</v>
      </c>
      <c r="D12" s="11">
        <v>172.69004063941037</v>
      </c>
      <c r="E12" s="11">
        <v>442.19759763183356</v>
      </c>
      <c r="F12" s="11">
        <v>302.35447328328456</v>
      </c>
      <c r="G12" s="11">
        <v>875.66299666946315</v>
      </c>
      <c r="H12" s="11">
        <v>480.14242163360615</v>
      </c>
      <c r="I12" s="12">
        <v>3556.2518144986202</v>
      </c>
      <c r="J12" s="12">
        <v>1518.1643919123007</v>
      </c>
      <c r="K12" s="12">
        <v>2399.9682601097861</v>
      </c>
    </row>
    <row r="13" spans="1:22" ht="5.25" customHeight="1" x14ac:dyDescent="0.2">
      <c r="B13" s="13"/>
      <c r="C13" s="13"/>
      <c r="D13" s="13"/>
      <c r="E13" s="13"/>
      <c r="F13" s="13"/>
      <c r="G13" s="13"/>
      <c r="H13" s="13"/>
      <c r="I13" s="14"/>
      <c r="J13" s="14"/>
      <c r="K13" s="10"/>
    </row>
    <row r="14" spans="1:22" x14ac:dyDescent="0.2">
      <c r="A14" s="36" t="s">
        <v>13</v>
      </c>
      <c r="B14" s="15">
        <f>SUM(B6:B12)</f>
        <v>71424.315925636984</v>
      </c>
      <c r="C14" s="15">
        <f t="shared" ref="C14:K14" si="0">SUM(C6:C12)</f>
        <v>76158.986188359966</v>
      </c>
      <c r="D14" s="15">
        <f t="shared" si="0"/>
        <v>78797.787074301465</v>
      </c>
      <c r="E14" s="15">
        <f t="shared" si="0"/>
        <v>76785.456906588312</v>
      </c>
      <c r="F14" s="15">
        <f t="shared" si="0"/>
        <v>76891.591309504525</v>
      </c>
      <c r="G14" s="15">
        <f t="shared" si="0"/>
        <v>66239.637816016897</v>
      </c>
      <c r="H14" s="15">
        <f t="shared" si="0"/>
        <v>70585.769193217813</v>
      </c>
      <c r="I14" s="16">
        <f t="shared" si="0"/>
        <v>76126.428063176689</v>
      </c>
      <c r="J14" s="16">
        <f t="shared" si="0"/>
        <v>78479.846397310292</v>
      </c>
      <c r="K14" s="16">
        <f t="shared" si="0"/>
        <v>79434.335539928623</v>
      </c>
    </row>
    <row r="15" spans="1:22" ht="14.25" x14ac:dyDescent="0.2">
      <c r="A15" s="17" t="s">
        <v>14</v>
      </c>
      <c r="B15" s="13"/>
      <c r="C15" s="13"/>
      <c r="D15" s="13"/>
      <c r="E15" s="13"/>
      <c r="F15" s="13"/>
      <c r="G15" s="13"/>
      <c r="H15" s="13"/>
      <c r="I15" s="13"/>
    </row>
    <row r="16" spans="1:22" x14ac:dyDescent="0.2">
      <c r="A16" s="7"/>
      <c r="B16" s="13"/>
      <c r="C16" s="13"/>
      <c r="D16" s="13"/>
      <c r="E16" s="13"/>
      <c r="F16" s="13"/>
      <c r="G16" s="13"/>
      <c r="H16" s="13"/>
      <c r="I16" s="13"/>
    </row>
    <row r="17" spans="1:22" x14ac:dyDescent="0.2">
      <c r="A17" s="1" t="s">
        <v>15</v>
      </c>
    </row>
    <row r="18" spans="1:22" x14ac:dyDescent="0.2">
      <c r="A18" s="35" t="str">
        <f>A2</f>
        <v>TOURISM COLLECTIVE CONSUMPTION AT CURRENT PRICES, 2012 - 2021</v>
      </c>
      <c r="B18" s="2"/>
      <c r="C18" s="2"/>
      <c r="D18" s="2"/>
      <c r="E18" s="2"/>
      <c r="F18" s="2"/>
      <c r="G18" s="2"/>
      <c r="H18" s="2"/>
      <c r="I18" s="2"/>
    </row>
    <row r="19" spans="1:22" x14ac:dyDescent="0.2">
      <c r="A19" s="18" t="s">
        <v>16</v>
      </c>
    </row>
    <row r="20" spans="1:22" s="7" customFormat="1" ht="28.5" customHeight="1" x14ac:dyDescent="0.2">
      <c r="A20" s="5" t="s">
        <v>3</v>
      </c>
      <c r="B20" s="6" t="s">
        <v>17</v>
      </c>
      <c r="C20" s="6" t="s">
        <v>18</v>
      </c>
      <c r="D20" s="6" t="s">
        <v>19</v>
      </c>
      <c r="E20" s="6" t="s">
        <v>20</v>
      </c>
      <c r="F20" s="6" t="s">
        <v>21</v>
      </c>
      <c r="G20" s="6" t="s">
        <v>22</v>
      </c>
      <c r="H20" s="6" t="s">
        <v>23</v>
      </c>
      <c r="I20" s="6" t="s">
        <v>24</v>
      </c>
      <c r="J20" s="6" t="s">
        <v>25</v>
      </c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5.25" customHeight="1" x14ac:dyDescent="0.2">
      <c r="A21" s="4"/>
      <c r="B21" s="19"/>
      <c r="C21" s="19"/>
      <c r="D21" s="19"/>
      <c r="E21" s="19"/>
      <c r="F21" s="19"/>
      <c r="G21" s="19"/>
      <c r="H21" s="19"/>
      <c r="I21" s="20"/>
      <c r="J21" s="20"/>
      <c r="K21" s="10"/>
    </row>
    <row r="22" spans="1:22" x14ac:dyDescent="0.2">
      <c r="A22" s="1" t="s">
        <v>6</v>
      </c>
      <c r="B22" s="21">
        <f t="shared" ref="B22:J28" si="1">((C6/B6)-1)*100</f>
        <v>35.171895119330763</v>
      </c>
      <c r="C22" s="21">
        <f t="shared" si="1"/>
        <v>-0.97992120958557694</v>
      </c>
      <c r="D22" s="21">
        <f t="shared" si="1"/>
        <v>2.190985531770151</v>
      </c>
      <c r="E22" s="21">
        <f t="shared" si="1"/>
        <v>6.3153647392842238</v>
      </c>
      <c r="F22" s="21">
        <f t="shared" si="1"/>
        <v>-43.200864571451945</v>
      </c>
      <c r="G22" s="21">
        <f t="shared" si="1"/>
        <v>8.2556875174601316</v>
      </c>
      <c r="H22" s="21">
        <f t="shared" si="1"/>
        <v>-1.7486398163732764</v>
      </c>
      <c r="I22" s="22">
        <f t="shared" si="1"/>
        <v>-7.8428701982754863</v>
      </c>
      <c r="J22" s="22">
        <f t="shared" si="1"/>
        <v>-8.4744282207568347</v>
      </c>
      <c r="K22" s="10"/>
    </row>
    <row r="23" spans="1:22" x14ac:dyDescent="0.2">
      <c r="A23" s="1" t="s">
        <v>7</v>
      </c>
      <c r="B23" s="21">
        <f t="shared" si="1"/>
        <v>3.0384522195290531</v>
      </c>
      <c r="C23" s="21">
        <f t="shared" si="1"/>
        <v>-3.3705850204525767</v>
      </c>
      <c r="D23" s="21">
        <f t="shared" si="1"/>
        <v>-56.895678291332707</v>
      </c>
      <c r="E23" s="21">
        <f t="shared" si="1"/>
        <v>118.22867124311527</v>
      </c>
      <c r="F23" s="21">
        <f t="shared" si="1"/>
        <v>73.939610978967792</v>
      </c>
      <c r="G23" s="21">
        <f t="shared" si="1"/>
        <v>-16.959921470978255</v>
      </c>
      <c r="H23" s="21">
        <f t="shared" si="1"/>
        <v>-0.16558712071562676</v>
      </c>
      <c r="I23" s="22">
        <f t="shared" si="1"/>
        <v>-18.43715803413787</v>
      </c>
      <c r="J23" s="22">
        <f t="shared" si="1"/>
        <v>12.879280907179069</v>
      </c>
      <c r="K23" s="10"/>
    </row>
    <row r="24" spans="1:22" x14ac:dyDescent="0.2">
      <c r="A24" s="1" t="s">
        <v>8</v>
      </c>
      <c r="B24" s="21">
        <f t="shared" si="1"/>
        <v>3.1928327809886303</v>
      </c>
      <c r="C24" s="21">
        <f t="shared" si="1"/>
        <v>8.156587214953781</v>
      </c>
      <c r="D24" s="21">
        <f t="shared" si="1"/>
        <v>-14.022594059134775</v>
      </c>
      <c r="E24" s="21">
        <f t="shared" si="1"/>
        <v>-5.5542141915866701</v>
      </c>
      <c r="F24" s="21">
        <f t="shared" si="1"/>
        <v>7.1263703052499405</v>
      </c>
      <c r="G24" s="21">
        <f t="shared" si="1"/>
        <v>-0.69972826755363426</v>
      </c>
      <c r="H24" s="21">
        <f t="shared" si="1"/>
        <v>3.6083564816669522</v>
      </c>
      <c r="I24" s="22">
        <f t="shared" si="1"/>
        <v>5.1298651647800231</v>
      </c>
      <c r="J24" s="22">
        <f t="shared" si="1"/>
        <v>17.025077268296339</v>
      </c>
      <c r="K24" s="10"/>
    </row>
    <row r="25" spans="1:22" x14ac:dyDescent="0.2">
      <c r="A25" s="1" t="s">
        <v>9</v>
      </c>
      <c r="B25" s="21">
        <f t="shared" si="1"/>
        <v>-25.32953968645414</v>
      </c>
      <c r="C25" s="21">
        <f t="shared" si="1"/>
        <v>1.4678802222743981</v>
      </c>
      <c r="D25" s="21">
        <f t="shared" si="1"/>
        <v>20.457855868757989</v>
      </c>
      <c r="E25" s="21">
        <f t="shared" si="1"/>
        <v>1.333366140447767</v>
      </c>
      <c r="F25" s="21">
        <f t="shared" si="1"/>
        <v>0.77689879020741426</v>
      </c>
      <c r="G25" s="21">
        <f t="shared" si="1"/>
        <v>24.19270345172626</v>
      </c>
      <c r="H25" s="21">
        <f t="shared" si="1"/>
        <v>9.0167564313581074</v>
      </c>
      <c r="I25" s="22">
        <f t="shared" si="1"/>
        <v>17.93336536819643</v>
      </c>
      <c r="J25" s="22">
        <f t="shared" si="1"/>
        <v>-20.369816654275485</v>
      </c>
      <c r="K25" s="10"/>
    </row>
    <row r="26" spans="1:22" x14ac:dyDescent="0.2">
      <c r="A26" s="1" t="s">
        <v>10</v>
      </c>
      <c r="B26" s="21">
        <f t="shared" si="1"/>
        <v>6.892352884125641</v>
      </c>
      <c r="C26" s="21">
        <f t="shared" si="1"/>
        <v>77.795536231245151</v>
      </c>
      <c r="D26" s="21">
        <f t="shared" si="1"/>
        <v>-26.250175002110478</v>
      </c>
      <c r="E26" s="21">
        <f t="shared" si="1"/>
        <v>-20.43986165067404</v>
      </c>
      <c r="F26" s="21">
        <f t="shared" si="1"/>
        <v>33.94682200385688</v>
      </c>
      <c r="G26" s="21">
        <f t="shared" si="1"/>
        <v>53.6074944957764</v>
      </c>
      <c r="H26" s="21">
        <f t="shared" si="1"/>
        <v>-6.9333958759403957</v>
      </c>
      <c r="I26" s="22">
        <f t="shared" si="1"/>
        <v>65.674329360085608</v>
      </c>
      <c r="J26" s="22">
        <f t="shared" si="1"/>
        <v>-30.907397119711298</v>
      </c>
      <c r="K26" s="10"/>
    </row>
    <row r="27" spans="1:22" x14ac:dyDescent="0.2">
      <c r="A27" s="1" t="s">
        <v>11</v>
      </c>
      <c r="B27" s="21">
        <f t="shared" si="1"/>
        <v>-38.699460136816121</v>
      </c>
      <c r="C27" s="21">
        <f t="shared" si="1"/>
        <v>9.85125026894098</v>
      </c>
      <c r="D27" s="21">
        <f t="shared" si="1"/>
        <v>60.445691051311613</v>
      </c>
      <c r="E27" s="21">
        <f t="shared" si="1"/>
        <v>-10.992314476641729</v>
      </c>
      <c r="F27" s="21">
        <f t="shared" si="1"/>
        <v>11.053522503846679</v>
      </c>
      <c r="G27" s="21">
        <f t="shared" si="1"/>
        <v>28.323747583212857</v>
      </c>
      <c r="H27" s="21">
        <f t="shared" si="1"/>
        <v>15.215888474844608</v>
      </c>
      <c r="I27" s="22">
        <f t="shared" si="1"/>
        <v>127.44849306669437</v>
      </c>
      <c r="J27" s="22">
        <f t="shared" si="1"/>
        <v>6.0213492390298384</v>
      </c>
      <c r="K27" s="10"/>
    </row>
    <row r="28" spans="1:22" x14ac:dyDescent="0.2">
      <c r="A28" s="1" t="s">
        <v>12</v>
      </c>
      <c r="B28" s="21">
        <f t="shared" si="1"/>
        <v>-17.785679735516304</v>
      </c>
      <c r="C28" s="21">
        <f t="shared" si="1"/>
        <v>-46.142482536824346</v>
      </c>
      <c r="D28" s="21">
        <f t="shared" si="1"/>
        <v>156.06433121130303</v>
      </c>
      <c r="E28" s="21">
        <f t="shared" si="1"/>
        <v>-31.624578038748208</v>
      </c>
      <c r="F28" s="21">
        <f t="shared" si="1"/>
        <v>189.61469865505492</v>
      </c>
      <c r="G28" s="21">
        <f t="shared" si="1"/>
        <v>-45.168127069454592</v>
      </c>
      <c r="H28" s="21">
        <f t="shared" si="1"/>
        <v>640.66603038303811</v>
      </c>
      <c r="I28" s="22">
        <f t="shared" si="1"/>
        <v>-57.309986156693469</v>
      </c>
      <c r="J28" s="22">
        <f t="shared" si="1"/>
        <v>58.083556227185198</v>
      </c>
      <c r="K28" s="10"/>
    </row>
    <row r="29" spans="1:22" ht="6.75" customHeight="1" x14ac:dyDescent="0.2">
      <c r="B29" s="21"/>
      <c r="C29" s="21"/>
      <c r="D29" s="21"/>
      <c r="E29" s="21"/>
      <c r="F29" s="21"/>
      <c r="G29" s="21"/>
      <c r="H29" s="21"/>
      <c r="I29" s="22"/>
      <c r="J29" s="22"/>
      <c r="K29" s="10"/>
    </row>
    <row r="30" spans="1:22" x14ac:dyDescent="0.2">
      <c r="A30" s="36" t="s">
        <v>13</v>
      </c>
      <c r="B30" s="23">
        <f t="shared" ref="B30:J30" si="2">((C14/B14)-1)*100</f>
        <v>6.6289333000437267</v>
      </c>
      <c r="C30" s="23">
        <f t="shared" si="2"/>
        <v>3.4648582104481962</v>
      </c>
      <c r="D30" s="23">
        <f t="shared" si="2"/>
        <v>-2.5537902045594918</v>
      </c>
      <c r="E30" s="23">
        <f t="shared" si="2"/>
        <v>0.13822201129223277</v>
      </c>
      <c r="F30" s="23">
        <f t="shared" si="2"/>
        <v>-13.853209840086823</v>
      </c>
      <c r="G30" s="23">
        <f t="shared" si="2"/>
        <v>6.5612245484681919</v>
      </c>
      <c r="H30" s="23">
        <f t="shared" si="2"/>
        <v>7.84954096737569</v>
      </c>
      <c r="I30" s="24">
        <f t="shared" si="2"/>
        <v>3.0914603430237442</v>
      </c>
      <c r="J30" s="24">
        <f t="shared" si="2"/>
        <v>1.2162219811009178</v>
      </c>
      <c r="K30" s="10"/>
    </row>
    <row r="31" spans="1:22" x14ac:dyDescent="0.2">
      <c r="A31" s="7"/>
      <c r="B31" s="25"/>
      <c r="C31" s="25"/>
      <c r="D31" s="25"/>
      <c r="E31" s="25"/>
      <c r="F31" s="25"/>
      <c r="G31" s="25"/>
      <c r="H31" s="25"/>
    </row>
    <row r="32" spans="1:22" x14ac:dyDescent="0.2">
      <c r="A32" s="7"/>
      <c r="B32" s="26"/>
      <c r="C32" s="26"/>
      <c r="D32" s="26"/>
      <c r="E32" s="26"/>
      <c r="F32" s="26"/>
      <c r="G32" s="26"/>
      <c r="H32" s="26"/>
    </row>
    <row r="33" spans="1:22" x14ac:dyDescent="0.2">
      <c r="A33" s="1" t="s">
        <v>26</v>
      </c>
    </row>
    <row r="34" spans="1:22" x14ac:dyDescent="0.2">
      <c r="A34" s="2" t="str">
        <f>A2</f>
        <v>TOURISM COLLECTIVE CONSUMPTION AT CURRENT PRICES, 2012 - 2021</v>
      </c>
      <c r="B34" s="2"/>
      <c r="C34" s="2"/>
      <c r="D34" s="2"/>
      <c r="E34" s="2"/>
      <c r="F34" s="2"/>
      <c r="G34" s="2"/>
      <c r="H34" s="2"/>
      <c r="I34" s="2"/>
    </row>
    <row r="35" spans="1:22" x14ac:dyDescent="0.2">
      <c r="A35" s="3" t="s">
        <v>27</v>
      </c>
      <c r="C35" s="2"/>
      <c r="D35" s="2"/>
      <c r="E35" s="2"/>
      <c r="F35" s="2"/>
      <c r="G35" s="2"/>
      <c r="H35" s="2"/>
      <c r="I35" s="2"/>
    </row>
    <row r="36" spans="1:22" s="7" customFormat="1" ht="28.5" customHeight="1" x14ac:dyDescent="0.2">
      <c r="A36" s="5" t="s">
        <v>3</v>
      </c>
      <c r="B36" s="6">
        <v>2012</v>
      </c>
      <c r="C36" s="6">
        <v>2013</v>
      </c>
      <c r="D36" s="6">
        <v>2014</v>
      </c>
      <c r="E36" s="6">
        <v>2015</v>
      </c>
      <c r="F36" s="6">
        <v>2016</v>
      </c>
      <c r="G36" s="6">
        <v>2017</v>
      </c>
      <c r="H36" s="6">
        <v>2018</v>
      </c>
      <c r="I36" s="27">
        <v>2019</v>
      </c>
      <c r="J36" s="27">
        <v>2020</v>
      </c>
      <c r="K36" s="27">
        <v>2021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5.25" customHeight="1" x14ac:dyDescent="0.2">
      <c r="A37" s="4"/>
      <c r="B37" s="19"/>
      <c r="C37" s="19"/>
      <c r="D37" s="19"/>
      <c r="E37" s="19"/>
      <c r="F37" s="19"/>
      <c r="G37" s="19"/>
      <c r="H37" s="19"/>
      <c r="I37" s="20"/>
      <c r="J37" s="20"/>
      <c r="K37" s="20"/>
    </row>
    <row r="38" spans="1:22" x14ac:dyDescent="0.2">
      <c r="A38" s="1" t="s">
        <v>6</v>
      </c>
      <c r="B38" s="28">
        <f t="shared" ref="B38:K44" si="3">B6/B$14*100</f>
        <v>30.411465225113087</v>
      </c>
      <c r="C38" s="28">
        <f t="shared" si="3"/>
        <v>38.552157098550616</v>
      </c>
      <c r="D38" s="28">
        <f t="shared" si="3"/>
        <v>36.895982843510247</v>
      </c>
      <c r="E38" s="28">
        <f t="shared" si="3"/>
        <v>38.692493600895425</v>
      </c>
      <c r="F38" s="28">
        <f t="shared" si="3"/>
        <v>41.079285084447989</v>
      </c>
      <c r="G38" s="28">
        <f t="shared" si="3"/>
        <v>27.084791812768422</v>
      </c>
      <c r="H38" s="28">
        <f t="shared" si="3"/>
        <v>27.515475459132844</v>
      </c>
      <c r="I38" s="29">
        <f t="shared" si="3"/>
        <v>25.066707430649032</v>
      </c>
      <c r="J38" s="29">
        <f t="shared" si="3"/>
        <v>22.408022960405169</v>
      </c>
      <c r="K38" s="29">
        <f t="shared" si="3"/>
        <v>20.262632547937198</v>
      </c>
    </row>
    <row r="39" spans="1:22" x14ac:dyDescent="0.2">
      <c r="A39" s="1" t="s">
        <v>7</v>
      </c>
      <c r="B39" s="28">
        <f t="shared" si="3"/>
        <v>0.13829420224065342</v>
      </c>
      <c r="C39" s="28">
        <f t="shared" si="3"/>
        <v>0.13363746695012291</v>
      </c>
      <c r="D39" s="28">
        <f t="shared" si="3"/>
        <v>0.12480865942398746</v>
      </c>
      <c r="E39" s="28">
        <f t="shared" si="3"/>
        <v>5.5207817924702543E-2</v>
      </c>
      <c r="F39" s="28">
        <f t="shared" si="3"/>
        <v>0.12031298844691968</v>
      </c>
      <c r="G39" s="28">
        <f t="shared" si="3"/>
        <v>0.24292483059818451</v>
      </c>
      <c r="H39" s="28">
        <f t="shared" si="3"/>
        <v>0.18930429051467318</v>
      </c>
      <c r="I39" s="29">
        <f t="shared" si="3"/>
        <v>0.17523563410231688</v>
      </c>
      <c r="J39" s="29">
        <f t="shared" si="3"/>
        <v>0.13864112782492083</v>
      </c>
      <c r="K39" s="29">
        <f t="shared" si="3"/>
        <v>0.15461662672965079</v>
      </c>
    </row>
    <row r="40" spans="1:22" x14ac:dyDescent="0.2">
      <c r="A40" s="1" t="s">
        <v>8</v>
      </c>
      <c r="B40" s="28">
        <f t="shared" si="3"/>
        <v>47.413512874360734</v>
      </c>
      <c r="C40" s="28">
        <f t="shared" si="3"/>
        <v>45.885619917395836</v>
      </c>
      <c r="D40" s="28">
        <f t="shared" si="3"/>
        <v>47.966354357859466</v>
      </c>
      <c r="E40" s="28">
        <f t="shared" si="3"/>
        <v>42.321017192831185</v>
      </c>
      <c r="F40" s="28">
        <f t="shared" si="3"/>
        <v>39.915245594610013</v>
      </c>
      <c r="G40" s="28">
        <f t="shared" si="3"/>
        <v>49.635922272388228</v>
      </c>
      <c r="H40" s="28">
        <f t="shared" si="3"/>
        <v>46.253790628099438</v>
      </c>
      <c r="I40" s="29">
        <f t="shared" si="3"/>
        <v>44.434859759617986</v>
      </c>
      <c r="J40" s="29">
        <f t="shared" si="3"/>
        <v>45.313460490335039</v>
      </c>
      <c r="K40" s="29">
        <f t="shared" si="3"/>
        <v>52.390922239376728</v>
      </c>
    </row>
    <row r="41" spans="1:22" x14ac:dyDescent="0.2">
      <c r="A41" s="1" t="s">
        <v>9</v>
      </c>
      <c r="B41" s="28">
        <f t="shared" si="3"/>
        <v>20.914778911765794</v>
      </c>
      <c r="C41" s="28">
        <f t="shared" si="3"/>
        <v>14.646270204195631</v>
      </c>
      <c r="D41" s="28">
        <f t="shared" si="3"/>
        <v>14.363582152305266</v>
      </c>
      <c r="E41" s="28">
        <f t="shared" si="3"/>
        <v>17.755501340621752</v>
      </c>
      <c r="F41" s="28">
        <f t="shared" si="3"/>
        <v>17.967412264954564</v>
      </c>
      <c r="G41" s="28">
        <f t="shared" si="3"/>
        <v>21.018776021556675</v>
      </c>
      <c r="H41" s="28">
        <f t="shared" si="3"/>
        <v>24.496514829145394</v>
      </c>
      <c r="I41" s="29">
        <f t="shared" si="3"/>
        <v>24.761631496919648</v>
      </c>
      <c r="J41" s="29">
        <f t="shared" si="3"/>
        <v>28.326522145696604</v>
      </c>
      <c r="K41" s="29">
        <f t="shared" si="3"/>
        <v>22.285421327321625</v>
      </c>
    </row>
    <row r="42" spans="1:22" x14ac:dyDescent="0.2">
      <c r="A42" s="1" t="s">
        <v>10</v>
      </c>
      <c r="B42" s="28">
        <f t="shared" si="3"/>
        <v>7.0660558629384321E-2</v>
      </c>
      <c r="C42" s="28">
        <f t="shared" si="3"/>
        <v>7.0835120771094703E-2</v>
      </c>
      <c r="D42" s="28">
        <f t="shared" si="3"/>
        <v>0.1217241148282944</v>
      </c>
      <c r="E42" s="28">
        <f t="shared" si="3"/>
        <v>9.2123974708247292E-2</v>
      </c>
      <c r="F42" s="28">
        <f t="shared" si="3"/>
        <v>7.3192793179925331E-2</v>
      </c>
      <c r="G42" s="28">
        <f t="shared" si="3"/>
        <v>0.11380507644960002</v>
      </c>
      <c r="H42" s="28">
        <f t="shared" si="3"/>
        <v>0.16404947229535793</v>
      </c>
      <c r="I42" s="29">
        <f t="shared" si="3"/>
        <v>0.14156321072790998</v>
      </c>
      <c r="J42" s="29">
        <f t="shared" si="3"/>
        <v>0.22750080289258473</v>
      </c>
      <c r="K42" s="29">
        <f t="shared" si="3"/>
        <v>0.15529746439398984</v>
      </c>
    </row>
    <row r="43" spans="1:22" x14ac:dyDescent="0.2">
      <c r="A43" s="1" t="s">
        <v>11</v>
      </c>
      <c r="B43" s="28">
        <f t="shared" si="3"/>
        <v>0.50524452794561203</v>
      </c>
      <c r="C43" s="28">
        <f t="shared" si="3"/>
        <v>0.29046302319121875</v>
      </c>
      <c r="D43" s="28">
        <f t="shared" si="3"/>
        <v>0.30839191979127112</v>
      </c>
      <c r="E43" s="28">
        <f t="shared" si="3"/>
        <v>0.50776889926678626</v>
      </c>
      <c r="F43" s="28">
        <f t="shared" si="3"/>
        <v>0.45132950832084251</v>
      </c>
      <c r="G43" s="28">
        <f t="shared" si="3"/>
        <v>0.58181775102610811</v>
      </c>
      <c r="H43" s="28">
        <f t="shared" si="3"/>
        <v>0.70063979218020478</v>
      </c>
      <c r="I43" s="29">
        <f t="shared" si="3"/>
        <v>0.74849494427882557</v>
      </c>
      <c r="J43" s="29">
        <f t="shared" si="3"/>
        <v>1.651388452329541</v>
      </c>
      <c r="K43" s="29">
        <f t="shared" si="3"/>
        <v>1.7297862774054402</v>
      </c>
    </row>
    <row r="44" spans="1:22" x14ac:dyDescent="0.2">
      <c r="A44" s="1" t="s">
        <v>12</v>
      </c>
      <c r="B44" s="28">
        <f t="shared" si="3"/>
        <v>0.54604369994474578</v>
      </c>
      <c r="C44" s="28">
        <f t="shared" si="3"/>
        <v>0.4210171689454813</v>
      </c>
      <c r="D44" s="28">
        <f t="shared" si="3"/>
        <v>0.21915595228146992</v>
      </c>
      <c r="E44" s="28">
        <f t="shared" si="3"/>
        <v>0.57588717375189868</v>
      </c>
      <c r="F44" s="28">
        <f t="shared" si="3"/>
        <v>0.39322176603972908</v>
      </c>
      <c r="G44" s="28">
        <f t="shared" si="3"/>
        <v>1.3219622352127745</v>
      </c>
      <c r="H44" s="28">
        <f t="shared" si="3"/>
        <v>0.68022552863210894</v>
      </c>
      <c r="I44" s="29">
        <f t="shared" si="3"/>
        <v>4.6715075237042738</v>
      </c>
      <c r="J44" s="29">
        <f t="shared" si="3"/>
        <v>1.9344640205161412</v>
      </c>
      <c r="K44" s="29">
        <f t="shared" si="3"/>
        <v>3.0213235168353778</v>
      </c>
    </row>
    <row r="45" spans="1:22" ht="5.25" customHeight="1" x14ac:dyDescent="0.2">
      <c r="B45" s="30"/>
      <c r="C45" s="30"/>
      <c r="D45" s="30"/>
      <c r="E45" s="30"/>
      <c r="F45" s="30"/>
      <c r="G45" s="30"/>
      <c r="H45" s="30"/>
      <c r="I45" s="31"/>
      <c r="J45" s="31"/>
      <c r="K45" s="31"/>
    </row>
    <row r="46" spans="1:22" x14ac:dyDescent="0.2">
      <c r="A46" s="36" t="s">
        <v>13</v>
      </c>
      <c r="B46" s="32">
        <f>SUM(B38:B44)</f>
        <v>100.00000000000001</v>
      </c>
      <c r="C46" s="32">
        <f t="shared" ref="C46:K46" si="4">SUM(C38:C44)</f>
        <v>100</v>
      </c>
      <c r="D46" s="32">
        <f t="shared" si="4"/>
        <v>100.00000000000001</v>
      </c>
      <c r="E46" s="32">
        <f t="shared" si="4"/>
        <v>100</v>
      </c>
      <c r="F46" s="32">
        <f t="shared" si="4"/>
        <v>99.999999999999972</v>
      </c>
      <c r="G46" s="32">
        <f t="shared" si="4"/>
        <v>100</v>
      </c>
      <c r="H46" s="32">
        <f t="shared" si="4"/>
        <v>100.00000000000001</v>
      </c>
      <c r="I46" s="33">
        <f t="shared" si="4"/>
        <v>100</v>
      </c>
      <c r="J46" s="33">
        <f t="shared" si="4"/>
        <v>100</v>
      </c>
      <c r="K46" s="33">
        <f t="shared" si="4"/>
        <v>100.00000000000003</v>
      </c>
    </row>
    <row r="48" spans="1:22" x14ac:dyDescent="0.2">
      <c r="A48" s="1" t="s">
        <v>28</v>
      </c>
    </row>
    <row r="49" spans="1:9" x14ac:dyDescent="0.2">
      <c r="A49" s="1" t="s">
        <v>29</v>
      </c>
      <c r="B49" s="34"/>
      <c r="C49" s="34"/>
      <c r="D49" s="34"/>
      <c r="E49" s="34"/>
      <c r="F49" s="34"/>
      <c r="G49" s="34"/>
      <c r="H49" s="34"/>
      <c r="I49" s="34"/>
    </row>
  </sheetData>
  <protectedRanges>
    <protectedRange algorithmName="SHA-512" hashValue="X5VmBXogN9REzfyDwLlQ5ZcuaLZPY/oL4vpXP5meTv1NiG7y2OhJ7IGF5mGIIWnN8Zry+avvOkFb++XzYZsgwA==" saltValue="Zq3/Z5ws5F5VZZcwv82KRQ==" spinCount="100000" sqref="H1:J1048576 K36:K46" name="Range1"/>
  </protectedRanges>
  <pageMargins left="0.23622047244094491" right="0.23622047244094491" top="0.41" bottom="0.51354166666666667" header="0.31496062992125984" footer="0.31496062992125984"/>
  <pageSetup paperSize="9" scale="84" orientation="landscape" r:id="rId1"/>
  <headerFooter>
    <oddFooter>&amp;C22</oddFooter>
  </headerFooter>
  <ignoredErrors>
    <ignoredError sqref="I14:K14 I22:J30 I38:K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9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2022-06-15T23:34:32Z</dcterms:created>
  <dcterms:modified xsi:type="dcterms:W3CDTF">2022-06-15T23:36:05Z</dcterms:modified>
</cp:coreProperties>
</file>