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AD\SAD\2022\6 Tourism\1 PTSA\3 2021 Estimates\2 Fnl_Ws\Final\For Web Uploading\"/>
    </mc:Choice>
  </mc:AlternateContent>
  <xr:revisionPtr revIDLastSave="0" documentId="13_ncr:1_{0B13225F-812B-47E1-ADAA-AD40535C55E7}" xr6:coauthVersionLast="47" xr6:coauthVersionMax="47" xr10:uidLastSave="{00000000-0000-0000-0000-000000000000}"/>
  <bookViews>
    <workbookView xWindow="-120" yWindow="-120" windowWidth="29040" windowHeight="15840" xr2:uid="{1BE7F771-EC3D-4107-A609-5C65A4C8F816}"/>
  </bookViews>
  <sheets>
    <sheet name="Table 8" sheetId="1" r:id="rId1"/>
  </sheets>
  <externalReferences>
    <externalReference r:id="rId2"/>
    <externalReference r:id="rId3"/>
    <externalReference r:id="rId4"/>
    <externalReference r:id="rId5"/>
  </externalReferences>
  <definedNames>
    <definedName name="CORA" localSheetId="0">[1]T8_10!#REF!</definedName>
    <definedName name="CORA">[2]T8_10!#REF!</definedName>
    <definedName name="derived" localSheetId="0">[1]T8_10!#REF!</definedName>
    <definedName name="derived">[2]T8_10!#REF!</definedName>
    <definedName name="PAGE1" localSheetId="0">[1]T8_10!#REF!</definedName>
    <definedName name="PAGE1">[2]T8_10!#REF!</definedName>
    <definedName name="PAGE2" localSheetId="0">[1]T8_10!#REF!</definedName>
    <definedName name="PAGE2">[2]T8_10!#REF!</definedName>
    <definedName name="_xlnm.Print_Area" localSheetId="0">'Table 8'!$A$1:$K$52</definedName>
    <definedName name="Print_Area_MI" localSheetId="0">[3]arrivals!$A$2:$F$115</definedName>
    <definedName name="Print_Area_MI">[4]arrivals!$A$2:$F$115</definedName>
    <definedName name="u" localSheetId="0">[1]T8_10!#REF!</definedName>
    <definedName name="u">[2]T8_10!#REF!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6" i="1" l="1"/>
  <c r="J44" i="1"/>
  <c r="H42" i="1"/>
  <c r="A37" i="1"/>
  <c r="J31" i="1"/>
  <c r="I31" i="1"/>
  <c r="H31" i="1"/>
  <c r="G31" i="1"/>
  <c r="F31" i="1"/>
  <c r="D31" i="1"/>
  <c r="C31" i="1"/>
  <c r="B31" i="1"/>
  <c r="J30" i="1"/>
  <c r="I30" i="1"/>
  <c r="H30" i="1"/>
  <c r="F30" i="1"/>
  <c r="E30" i="1"/>
  <c r="D30" i="1"/>
  <c r="B30" i="1"/>
  <c r="J29" i="1"/>
  <c r="H29" i="1"/>
  <c r="G29" i="1"/>
  <c r="F29" i="1"/>
  <c r="E29" i="1"/>
  <c r="D29" i="1"/>
  <c r="C29" i="1"/>
  <c r="B29" i="1"/>
  <c r="J28" i="1"/>
  <c r="I28" i="1"/>
  <c r="H28" i="1"/>
  <c r="G28" i="1"/>
  <c r="F28" i="1"/>
  <c r="E28" i="1"/>
  <c r="D28" i="1"/>
  <c r="C28" i="1"/>
  <c r="B28" i="1"/>
  <c r="J27" i="1"/>
  <c r="I27" i="1"/>
  <c r="H27" i="1"/>
  <c r="G27" i="1"/>
  <c r="F27" i="1"/>
  <c r="E27" i="1"/>
  <c r="D27" i="1"/>
  <c r="C27" i="1"/>
  <c r="B27" i="1"/>
  <c r="J26" i="1"/>
  <c r="I26" i="1"/>
  <c r="H26" i="1"/>
  <c r="G26" i="1"/>
  <c r="F26" i="1"/>
  <c r="E26" i="1"/>
  <c r="D26" i="1"/>
  <c r="C26" i="1"/>
  <c r="B26" i="1"/>
  <c r="J25" i="1"/>
  <c r="I25" i="1"/>
  <c r="H25" i="1"/>
  <c r="G25" i="1"/>
  <c r="F25" i="1"/>
  <c r="E25" i="1"/>
  <c r="D25" i="1"/>
  <c r="C25" i="1"/>
  <c r="B25" i="1"/>
  <c r="I24" i="1"/>
  <c r="C24" i="1"/>
  <c r="B24" i="1"/>
  <c r="A20" i="1"/>
  <c r="J15" i="1"/>
  <c r="H15" i="1"/>
  <c r="E15" i="1"/>
  <c r="E46" i="1" s="1"/>
  <c r="B15" i="1"/>
  <c r="B45" i="1" s="1"/>
  <c r="K6" i="1"/>
  <c r="K15" i="1" s="1"/>
  <c r="J6" i="1"/>
  <c r="I6" i="1"/>
  <c r="I15" i="1" s="1"/>
  <c r="H6" i="1"/>
  <c r="G24" i="1" s="1"/>
  <c r="G6" i="1"/>
  <c r="G15" i="1" s="1"/>
  <c r="F6" i="1"/>
  <c r="E24" i="1" s="1"/>
  <c r="E6" i="1"/>
  <c r="D24" i="1" s="1"/>
  <c r="D6" i="1"/>
  <c r="D15" i="1" s="1"/>
  <c r="C6" i="1"/>
  <c r="C15" i="1" s="1"/>
  <c r="B6" i="1"/>
  <c r="K42" i="1" l="1"/>
  <c r="K44" i="1"/>
  <c r="K45" i="1"/>
  <c r="K46" i="1"/>
  <c r="K47" i="1"/>
  <c r="K48" i="1"/>
  <c r="J33" i="1"/>
  <c r="G47" i="1"/>
  <c r="G48" i="1"/>
  <c r="F33" i="1"/>
  <c r="G42" i="1"/>
  <c r="G44" i="1"/>
  <c r="G45" i="1"/>
  <c r="G46" i="1"/>
  <c r="I48" i="1"/>
  <c r="H33" i="1"/>
  <c r="I42" i="1"/>
  <c r="I44" i="1"/>
  <c r="I45" i="1"/>
  <c r="I46" i="1"/>
  <c r="I47" i="1"/>
  <c r="C45" i="1"/>
  <c r="C46" i="1"/>
  <c r="C47" i="1"/>
  <c r="C48" i="1"/>
  <c r="B33" i="1"/>
  <c r="C42" i="1"/>
  <c r="C44" i="1"/>
  <c r="I33" i="1"/>
  <c r="G33" i="1"/>
  <c r="D46" i="1"/>
  <c r="D48" i="1"/>
  <c r="C33" i="1"/>
  <c r="D42" i="1"/>
  <c r="D44" i="1"/>
  <c r="D47" i="1"/>
  <c r="D45" i="1"/>
  <c r="B44" i="1"/>
  <c r="H47" i="1"/>
  <c r="J48" i="1"/>
  <c r="F24" i="1"/>
  <c r="F15" i="1"/>
  <c r="E45" i="1"/>
  <c r="H24" i="1"/>
  <c r="B42" i="1"/>
  <c r="H46" i="1"/>
  <c r="J47" i="1"/>
  <c r="E44" i="1"/>
  <c r="J24" i="1"/>
  <c r="H45" i="1"/>
  <c r="J46" i="1"/>
  <c r="B48" i="1"/>
  <c r="E42" i="1"/>
  <c r="D33" i="1"/>
  <c r="H44" i="1"/>
  <c r="J45" i="1"/>
  <c r="B47" i="1"/>
  <c r="E48" i="1"/>
  <c r="E47" i="1"/>
  <c r="J42" i="1"/>
  <c r="J50" i="1" s="1"/>
  <c r="H48" i="1"/>
  <c r="G50" i="1" l="1"/>
  <c r="K50" i="1"/>
  <c r="H50" i="1"/>
  <c r="F48" i="1"/>
  <c r="F47" i="1"/>
  <c r="E33" i="1"/>
  <c r="F42" i="1"/>
  <c r="F44" i="1"/>
  <c r="F45" i="1"/>
  <c r="F46" i="1"/>
  <c r="E50" i="1"/>
  <c r="I50" i="1"/>
  <c r="D50" i="1"/>
  <c r="B50" i="1"/>
  <c r="C50" i="1"/>
  <c r="F50" i="1" l="1"/>
</calcChain>
</file>

<file path=xl/sharedStrings.xml><?xml version="1.0" encoding="utf-8"?>
<sst xmlns="http://schemas.openxmlformats.org/spreadsheetml/2006/main" count="57" uniqueCount="34">
  <si>
    <t>Table 8.1</t>
  </si>
  <si>
    <t>TOURISM GROSS FIXED CAPITAL FORMATION AT CURRENT PRICES, 2012 - 2021</t>
  </si>
  <si>
    <t>Levels (in million PhP)</t>
  </si>
  <si>
    <t>Capital Goods</t>
  </si>
  <si>
    <t>2018</t>
  </si>
  <si>
    <r>
      <t>2019</t>
    </r>
    <r>
      <rPr>
        <vertAlign val="superscript"/>
        <sz val="10"/>
        <rFont val="Arial"/>
        <family val="2"/>
      </rPr>
      <t>r</t>
    </r>
  </si>
  <si>
    <r>
      <t>2020</t>
    </r>
    <r>
      <rPr>
        <vertAlign val="superscript"/>
        <sz val="10"/>
        <rFont val="Arial"/>
        <family val="2"/>
      </rPr>
      <t>r</t>
    </r>
  </si>
  <si>
    <t>A. Tourism-specific fixed assets</t>
  </si>
  <si>
    <t>A.1. Accommodation  for visitors</t>
  </si>
  <si>
    <t>A.2. Other non-residential buildings and structures proper to  tourism industries</t>
  </si>
  <si>
    <t>A.3. Passenger transport equipment for tourism purposes</t>
  </si>
  <si>
    <t>A.4. Other machinery and equipment specialized for the production of tourism characteristic products</t>
  </si>
  <si>
    <t xml:space="preserve">A.5. Improvements of land used for tourism purposes </t>
  </si>
  <si>
    <t>A.6. Other tourism specific assets</t>
  </si>
  <si>
    <t>B. Non-tourism-specific fixed assets</t>
  </si>
  <si>
    <t>TOTAL TOURISM GROSS FIXED CAPITAL FORMATION</t>
  </si>
  <si>
    <t xml:space="preserve">Note: The estimates consisted of public and private tourism capital formation. For private, there is no available disaggregation in A.1 Accommodation for visitors and A.2 Other non-residential buildings and structures proper to tourism industries. </t>
  </si>
  <si>
    <r>
      <rPr>
        <i/>
        <vertAlign val="superscript"/>
        <sz val="10"/>
        <rFont val="Arial"/>
        <family val="2"/>
      </rPr>
      <t xml:space="preserve">r </t>
    </r>
    <r>
      <rPr>
        <i/>
        <sz val="10"/>
        <rFont val="Arial"/>
        <family val="2"/>
      </rPr>
      <t>- Revised</t>
    </r>
  </si>
  <si>
    <t>Table 8.2</t>
  </si>
  <si>
    <t>Growth rates (in percent)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</si>
  <si>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</si>
  <si>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</si>
  <si>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</si>
  <si>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</si>
  <si>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</si>
  <si>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</si>
  <si>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</si>
  <si>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</si>
  <si>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</si>
  <si>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**</t>
  </si>
  <si>
    <t>**Growth rates greater than 1,000</t>
  </si>
  <si>
    <t>Table 8.3</t>
  </si>
  <si>
    <t>Percent share to total (in percent)</t>
  </si>
  <si>
    <t>Source: Philippine Statistics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</si>
</sst>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"/>
    <numFmt numFmtId="167" formatCode="#,##0.0_);[Red]\(#,##0.0\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rgb="FFFF0000"/>
      <name val="Arial"/>
      <family val="2"/>
    </font>
    <font>
      <i/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1" fillId="0" borderId="0" xfId="2"/>
    <xf numFmtId="0" fontId="1" fillId="0" borderId="0" xfId="2" applyAlignment="1">
      <alignment vertical="center"/>
    </xf>
    <xf numFmtId="3" fontId="1" fillId="0" borderId="0" xfId="2" applyNumberFormat="1"/>
    <xf numFmtId="0" fontId="1" fillId="0" borderId="1" xfId="2" quotePrefix="1" applyBorder="1" applyAlignment="1">
      <alignment horizontal="center" vertical="center" wrapText="1"/>
    </xf>
    <xf numFmtId="0" fontId="1" fillId="0" borderId="0" xfId="2" applyAlignment="1">
      <alignment horizontal="center"/>
    </xf>
    <xf numFmtId="0" fontId="1" fillId="0" borderId="0" xfId="2" applyAlignment="1">
      <alignment horizontal="center" wrapText="1"/>
    </xf>
    <xf numFmtId="2" fontId="1" fillId="0" borderId="0" xfId="2" quotePrefix="1" applyNumberFormat="1"/>
    <xf numFmtId="0" fontId="1" fillId="0" borderId="0" xfId="2" quotePrefix="1"/>
    <xf numFmtId="0" fontId="1" fillId="0" borderId="0" xfId="2" quotePrefix="1" applyProtection="1">
      <protection locked="0"/>
    </xf>
    <xf numFmtId="3" fontId="1" fillId="0" borderId="0" xfId="1" applyNumberFormat="1" applyFont="1" applyBorder="1"/>
    <xf numFmtId="3" fontId="1" fillId="0" borderId="0" xfId="1" applyNumberFormat="1" applyFont="1" applyBorder="1" applyProtection="1">
      <protection locked="0"/>
    </xf>
    <xf numFmtId="0" fontId="1" fillId="0" borderId="0" xfId="2" applyAlignment="1">
      <alignment horizontal="left" indent="2"/>
    </xf>
    <xf numFmtId="3" fontId="1" fillId="0" borderId="0" xfId="1" applyNumberFormat="1" applyFont="1" applyBorder="1" applyAlignment="1">
      <alignment horizontal="right" vertical="center"/>
    </xf>
    <xf numFmtId="3" fontId="1" fillId="0" borderId="0" xfId="1" applyNumberFormat="1" applyFont="1" applyBorder="1" applyAlignment="1" applyProtection="1">
      <alignment horizontal="right" vertical="center"/>
      <protection locked="0"/>
    </xf>
    <xf numFmtId="0" fontId="1" fillId="0" borderId="0" xfId="2" applyAlignment="1">
      <alignment horizontal="left" wrapText="1" indent="2"/>
    </xf>
    <xf numFmtId="164" fontId="1" fillId="0" borderId="0" xfId="1" applyFont="1" applyBorder="1" applyAlignment="1" applyProtection="1">
      <alignment vertical="center"/>
      <protection locked="0"/>
    </xf>
    <xf numFmtId="0" fontId="1" fillId="0" borderId="0" xfId="2" applyAlignment="1">
      <alignment vertical="center" wrapText="1"/>
    </xf>
    <xf numFmtId="164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2" fontId="1" fillId="0" borderId="0" xfId="2" applyNumberFormat="1"/>
    <xf numFmtId="0" fontId="1" fillId="0" borderId="0" xfId="2" applyProtection="1">
      <protection locked="0"/>
    </xf>
    <xf numFmtId="165" fontId="1" fillId="0" borderId="1" xfId="1" applyNumberFormat="1" applyFont="1" applyBorder="1"/>
    <xf numFmtId="165" fontId="1" fillId="0" borderId="1" xfId="1" applyNumberFormat="1" applyFont="1" applyBorder="1" applyProtection="1">
      <protection locked="0"/>
    </xf>
    <xf numFmtId="0" fontId="3" fillId="0" borderId="2" xfId="2" applyFont="1" applyBorder="1" applyAlignment="1">
      <alignment horizontal="left" vertical="top" wrapText="1"/>
    </xf>
    <xf numFmtId="165" fontId="1" fillId="0" borderId="0" xfId="1" applyNumberFormat="1" applyFont="1" applyBorder="1"/>
    <xf numFmtId="0" fontId="4" fillId="0" borderId="0" xfId="2" applyFont="1" applyAlignment="1">
      <alignment horizontal="left" vertical="center"/>
    </xf>
    <xf numFmtId="0" fontId="3" fillId="0" borderId="0" xfId="2" applyFont="1" applyAlignment="1">
      <alignment horizontal="left" vertical="top" wrapText="1"/>
    </xf>
    <xf numFmtId="0" fontId="1" fillId="0" borderId="0" xfId="2" applyAlignment="1">
      <alignment horizontal="left"/>
    </xf>
    <xf numFmtId="0" fontId="1" fillId="0" borderId="0" xfId="2" applyAlignment="1">
      <alignment horizontal="center" vertical="center"/>
    </xf>
    <xf numFmtId="0" fontId="1" fillId="0" borderId="0" xfId="2" quotePrefix="1" applyAlignment="1">
      <alignment horizontal="center" vertical="center"/>
    </xf>
    <xf numFmtId="0" fontId="1" fillId="0" borderId="0" xfId="2" quotePrefix="1" applyAlignment="1" applyProtection="1">
      <alignment horizontal="center" vertical="center"/>
      <protection locked="0"/>
    </xf>
    <xf numFmtId="166" fontId="1" fillId="0" borderId="0" xfId="2" applyNumberFormat="1"/>
    <xf numFmtId="166" fontId="1" fillId="0" borderId="0" xfId="2" applyNumberFormat="1" applyProtection="1">
      <protection locked="0"/>
    </xf>
    <xf numFmtId="166" fontId="1" fillId="0" borderId="0" xfId="2" applyNumberFormat="1" applyAlignment="1">
      <alignment horizontal="right" vertical="center"/>
    </xf>
    <xf numFmtId="166" fontId="1" fillId="0" borderId="0" xfId="2" applyNumberFormat="1" applyAlignment="1" applyProtection="1">
      <alignment horizontal="right" vertical="center"/>
      <protection locked="0"/>
    </xf>
    <xf numFmtId="166" fontId="1" fillId="0" borderId="0" xfId="1" applyNumberFormat="1" applyFont="1" applyBorder="1"/>
    <xf numFmtId="166" fontId="6" fillId="0" borderId="0" xfId="2" applyNumberFormat="1" applyFont="1" applyAlignment="1" applyProtection="1">
      <alignment horizontal="right"/>
      <protection locked="0"/>
    </xf>
    <xf numFmtId="166" fontId="6" fillId="0" borderId="0" xfId="2" applyNumberFormat="1" applyFont="1" applyAlignment="1">
      <alignment horizontal="right"/>
    </xf>
    <xf numFmtId="166" fontId="1" fillId="0" borderId="0" xfId="2" applyNumberFormat="1" applyAlignment="1">
      <alignment horizontal="right"/>
    </xf>
    <xf numFmtId="166" fontId="1" fillId="0" borderId="0" xfId="2" applyNumberFormat="1" applyAlignment="1" applyProtection="1">
      <alignment horizontal="right"/>
      <protection locked="0"/>
    </xf>
    <xf numFmtId="164" fontId="1" fillId="0" borderId="0" xfId="1" quotePrefix="1" applyFont="1" applyBorder="1" applyAlignment="1">
      <alignment horizontal="center"/>
    </xf>
    <xf numFmtId="164" fontId="1" fillId="0" borderId="0" xfId="1" applyFont="1" applyBorder="1" applyAlignment="1">
      <alignment horizontal="right"/>
    </xf>
    <xf numFmtId="164" fontId="1" fillId="0" borderId="0" xfId="1" applyFont="1" applyBorder="1" applyAlignment="1" applyProtection="1">
      <alignment horizontal="right"/>
      <protection locked="0"/>
    </xf>
    <xf numFmtId="166" fontId="1" fillId="0" borderId="1" xfId="2" applyNumberFormat="1" applyBorder="1"/>
    <xf numFmtId="166" fontId="1" fillId="0" borderId="1" xfId="2" applyNumberFormat="1" applyBorder="1" applyProtection="1">
      <protection locked="0"/>
    </xf>
    <xf numFmtId="0" fontId="7" fillId="0" borderId="0" xfId="2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/>
    <xf numFmtId="0" fontId="1" fillId="0" borderId="1" xfId="2" quotePrefix="1" applyBorder="1" applyAlignment="1" applyProtection="1">
      <alignment horizontal="center" vertical="center" wrapText="1"/>
      <protection locked="0"/>
    </xf>
    <xf numFmtId="167" fontId="1" fillId="0" borderId="0" xfId="2" applyNumberFormat="1" applyAlignment="1">
      <alignment vertical="center"/>
    </xf>
    <xf numFmtId="167" fontId="1" fillId="0" borderId="0" xfId="2" applyNumberFormat="1" applyAlignment="1" applyProtection="1">
      <alignment vertical="center"/>
      <protection locked="0"/>
    </xf>
    <xf numFmtId="166" fontId="1" fillId="0" borderId="0" xfId="2" applyNumberFormat="1" applyAlignment="1">
      <alignment vertical="center"/>
    </xf>
    <xf numFmtId="166" fontId="1" fillId="0" borderId="0" xfId="2" applyNumberFormat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165" fontId="8" fillId="0" borderId="1" xfId="1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1" fillId="0" borderId="0" xfId="2" applyFont="1" applyAlignment="1">
      <alignment horizontal="left" wrapText="1" indent="2"/>
    </xf>
    <xf numFmtId="0" fontId="1" fillId="0" borderId="0" xfId="2" applyFont="1" applyAlignment="1">
      <alignment horizontal="left" indent="2"/>
    </xf>
    <xf numFmtId="0" fontId="8" fillId="0" borderId="0" xfId="2" applyFont="1" applyAlignment="1">
      <alignment horizontal="left" indent="2"/>
    </xf>
    <xf numFmtId="0" fontId="8" fillId="0" borderId="0" xfId="2" applyFont="1" applyAlignment="1">
      <alignment horizontal="left" wrapText="1" indent="2"/>
    </xf>
    <xf numFmtId="0" fontId="1" fillId="0" borderId="0" xfId="2" applyFont="1"/>
    <xf numFmtId="0" fontId="1" fillId="0" borderId="0" xfId="2" applyFont="1" applyAlignment="1">
      <alignment vertical="center" wrapText="1"/>
    </xf>
  </cellXfs>
  <cellStyles count="3">
    <cellStyle name="Comma" xfId="1" builtinId="3"/>
    <cellStyle name="Normal" xfId="0" builtinId="0"/>
    <cellStyle name="Normal 2" xfId="2" xr:uid="{48232976-875B-4128-B880-4E0F829CFD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so_server\EISAD_Files\lea\PTSA\PSY%20chapter%20on%20touris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so_server\EISAD_Files\lea\PTSA\PSY%20chapter%20on%20touris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s_statistics\eisad\Documents%20and%20Settings\ra.clavido\Desktop\PTSA\Inbound\Inbound%20tourism%20expenditure%20(2000-2007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s_statistics\eisad\Documents%20and%20Settings\ra.clavido\Desktop\PTSA\Inbound\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6BA00-92CE-47B7-B9B1-77ADD628FCB0}">
  <sheetPr>
    <pageSetUpPr fitToPage="1"/>
  </sheetPr>
  <dimension ref="A1:V53"/>
  <sheetViews>
    <sheetView showGridLines="0" tabSelected="1" zoomScale="115" zoomScaleNormal="115" zoomScaleSheetLayoutView="140" zoomScalePageLayoutView="70" workbookViewId="0">
      <pane xSplit="1" topLeftCell="B1" activePane="topRight" state="frozen"/>
      <selection activeCell="T4" sqref="T4"/>
      <selection pane="topRight" activeCell="A37" sqref="A37"/>
    </sheetView>
  </sheetViews>
  <sheetFormatPr defaultColWidth="9.140625" defaultRowHeight="12.75" x14ac:dyDescent="0.2"/>
  <cols>
    <col min="1" max="1" width="49.7109375" style="1" customWidth="1"/>
    <col min="2" max="2" width="10.28515625" style="20" customWidth="1"/>
    <col min="3" max="11" width="10.28515625" style="1" customWidth="1"/>
    <col min="12" max="16384" width="9.140625" style="1"/>
  </cols>
  <sheetData>
    <row r="1" spans="1:22" x14ac:dyDescent="0.2">
      <c r="A1" s="1" t="s">
        <v>0</v>
      </c>
      <c r="B1" s="1"/>
    </row>
    <row r="2" spans="1:22" x14ac:dyDescent="0.2">
      <c r="A2" s="54" t="s">
        <v>1</v>
      </c>
      <c r="B2" s="2"/>
      <c r="C2" s="2"/>
      <c r="D2" s="2"/>
      <c r="E2" s="2"/>
      <c r="F2" s="2"/>
      <c r="G2" s="2"/>
      <c r="H2" s="2"/>
      <c r="I2" s="2"/>
    </row>
    <row r="3" spans="1:22" x14ac:dyDescent="0.2">
      <c r="A3" s="3" t="s">
        <v>2</v>
      </c>
      <c r="B3" s="2"/>
      <c r="C3" s="2"/>
      <c r="D3" s="2"/>
      <c r="E3" s="2"/>
      <c r="F3" s="2"/>
      <c r="G3" s="2"/>
      <c r="H3" s="2"/>
    </row>
    <row r="4" spans="1:22" s="5" customFormat="1" ht="17.25" customHeight="1" x14ac:dyDescent="0.2">
      <c r="A4" s="55" t="s">
        <v>3</v>
      </c>
      <c r="B4" s="4">
        <v>2012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 t="s">
        <v>4</v>
      </c>
      <c r="I4" s="4" t="s">
        <v>5</v>
      </c>
      <c r="J4" s="4" t="s">
        <v>6</v>
      </c>
      <c r="K4" s="4">
        <v>2021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4.5" customHeight="1" x14ac:dyDescent="0.2">
      <c r="A5" s="6"/>
      <c r="B5" s="7"/>
      <c r="C5" s="8"/>
      <c r="D5" s="8"/>
      <c r="E5" s="8"/>
      <c r="F5" s="8"/>
      <c r="G5" s="8"/>
      <c r="H5" s="8"/>
      <c r="I5" s="9"/>
      <c r="J5" s="9"/>
      <c r="K5" s="9"/>
    </row>
    <row r="6" spans="1:22" x14ac:dyDescent="0.2">
      <c r="A6" s="1" t="s">
        <v>7</v>
      </c>
      <c r="B6" s="10">
        <f>SUM(B7:B12)</f>
        <v>252283.4281419031</v>
      </c>
      <c r="C6" s="10">
        <f t="shared" ref="C6:K6" si="0">SUM(C7:C12)</f>
        <v>359155.42286046775</v>
      </c>
      <c r="D6" s="10">
        <f t="shared" si="0"/>
        <v>354258.70960622537</v>
      </c>
      <c r="E6" s="10">
        <f>SUM(E7:E12)</f>
        <v>344884.44033935328</v>
      </c>
      <c r="F6" s="10">
        <f t="shared" si="0"/>
        <v>737691.34756768902</v>
      </c>
      <c r="G6" s="10">
        <f t="shared" si="0"/>
        <v>839119.86754454952</v>
      </c>
      <c r="H6" s="10">
        <f t="shared" si="0"/>
        <v>540263.49036284431</v>
      </c>
      <c r="I6" s="11">
        <f t="shared" si="0"/>
        <v>596228.80985313142</v>
      </c>
      <c r="J6" s="11">
        <f t="shared" si="0"/>
        <v>414353.35012626572</v>
      </c>
      <c r="K6" s="11">
        <f t="shared" si="0"/>
        <v>338431.61627734092</v>
      </c>
    </row>
    <row r="7" spans="1:22" x14ac:dyDescent="0.2">
      <c r="A7" s="12" t="s">
        <v>8</v>
      </c>
      <c r="B7" s="13">
        <v>60403.121002558801</v>
      </c>
      <c r="C7" s="13">
        <v>79129.050726580332</v>
      </c>
      <c r="D7" s="13">
        <v>156221.30722227195</v>
      </c>
      <c r="E7" s="13">
        <v>216281.73563187069</v>
      </c>
      <c r="F7" s="13">
        <v>377310.21096852003</v>
      </c>
      <c r="G7" s="13">
        <v>420518.44879917271</v>
      </c>
      <c r="H7" s="13">
        <v>244955.67028447628</v>
      </c>
      <c r="I7" s="14">
        <v>369238.58338944154</v>
      </c>
      <c r="J7" s="14">
        <v>275996.66642114578</v>
      </c>
      <c r="K7" s="14">
        <v>156518.75586126751</v>
      </c>
    </row>
    <row r="8" spans="1:22" ht="26.25" customHeight="1" x14ac:dyDescent="0.2">
      <c r="A8" s="15" t="s">
        <v>9</v>
      </c>
      <c r="B8" s="13"/>
      <c r="C8" s="13"/>
      <c r="D8" s="13"/>
      <c r="E8" s="13"/>
      <c r="F8" s="13"/>
      <c r="G8" s="13"/>
      <c r="H8" s="13"/>
      <c r="I8" s="14"/>
      <c r="J8" s="14"/>
      <c r="K8" s="14"/>
    </row>
    <row r="9" spans="1:22" ht="12.75" customHeight="1" x14ac:dyDescent="0.2">
      <c r="A9" s="15" t="s">
        <v>10</v>
      </c>
      <c r="B9" s="10">
        <v>174872.33171201285</v>
      </c>
      <c r="C9" s="10">
        <v>260342.86325365899</v>
      </c>
      <c r="D9" s="10">
        <v>168088.97608513985</v>
      </c>
      <c r="E9" s="10">
        <v>93895.168388670936</v>
      </c>
      <c r="F9" s="10">
        <v>297410.13629025908</v>
      </c>
      <c r="G9" s="10">
        <v>379785.90211514104</v>
      </c>
      <c r="H9" s="10">
        <v>137874.68451719914</v>
      </c>
      <c r="I9" s="11">
        <v>96479.45380362797</v>
      </c>
      <c r="J9" s="11">
        <v>29206.320707958716</v>
      </c>
      <c r="K9" s="11">
        <v>44250.517316266603</v>
      </c>
    </row>
    <row r="10" spans="1:22" ht="25.5" x14ac:dyDescent="0.2">
      <c r="A10" s="15" t="s">
        <v>11</v>
      </c>
      <c r="B10" s="10">
        <v>16834.16080054691</v>
      </c>
      <c r="C10" s="10">
        <v>19504.997444322431</v>
      </c>
      <c r="D10" s="10">
        <v>16696.898458454794</v>
      </c>
      <c r="E10" s="10">
        <v>20678.789039134204</v>
      </c>
      <c r="F10" s="10">
        <v>50655.833291487725</v>
      </c>
      <c r="G10" s="10">
        <v>36199.11481422936</v>
      </c>
      <c r="H10" s="10">
        <v>114255.73546039495</v>
      </c>
      <c r="I10" s="11">
        <v>42322.213497964054</v>
      </c>
      <c r="J10" s="11">
        <v>28782.350570821756</v>
      </c>
      <c r="K10" s="11">
        <v>32567.476238035259</v>
      </c>
    </row>
    <row r="11" spans="1:22" x14ac:dyDescent="0.2">
      <c r="A11" s="12" t="s">
        <v>12</v>
      </c>
      <c r="B11" s="10">
        <v>90.393000000000001</v>
      </c>
      <c r="C11" s="10">
        <v>117.94799999999999</v>
      </c>
      <c r="D11" s="10">
        <v>7.5650000000000004</v>
      </c>
      <c r="E11" s="10">
        <v>24.434999999999999</v>
      </c>
      <c r="F11" s="10">
        <v>64.721000000000004</v>
      </c>
      <c r="G11" s="10">
        <v>18.143999999999998</v>
      </c>
      <c r="H11" s="10">
        <v>35.067</v>
      </c>
      <c r="I11" s="11">
        <v>0.105</v>
      </c>
      <c r="J11" s="11">
        <v>32.765000000000001</v>
      </c>
      <c r="K11" s="16">
        <v>0</v>
      </c>
    </row>
    <row r="12" spans="1:22" x14ac:dyDescent="0.2">
      <c r="A12" s="15" t="s">
        <v>13</v>
      </c>
      <c r="B12" s="10">
        <v>83.421626784535107</v>
      </c>
      <c r="C12" s="10">
        <v>60.563435906017673</v>
      </c>
      <c r="D12" s="10">
        <v>13243.962840358698</v>
      </c>
      <c r="E12" s="10">
        <v>14004.312279677453</v>
      </c>
      <c r="F12" s="10">
        <v>12250.446017422177</v>
      </c>
      <c r="G12" s="10">
        <v>2598.2578160065032</v>
      </c>
      <c r="H12" s="10">
        <v>43142.33310077394</v>
      </c>
      <c r="I12" s="11">
        <v>88188.454162097885</v>
      </c>
      <c r="J12" s="11">
        <v>80335.247426339469</v>
      </c>
      <c r="K12" s="11">
        <v>105094.86686177156</v>
      </c>
    </row>
    <row r="13" spans="1:22" s="2" customFormat="1" x14ac:dyDescent="0.25">
      <c r="A13" s="17" t="s">
        <v>14</v>
      </c>
      <c r="B13" s="18">
        <v>0</v>
      </c>
      <c r="C13" s="19">
        <v>7.5</v>
      </c>
      <c r="D13" s="19">
        <v>10</v>
      </c>
      <c r="E13" s="19">
        <v>10</v>
      </c>
      <c r="F13" s="19">
        <v>420</v>
      </c>
      <c r="G13" s="18">
        <v>0</v>
      </c>
      <c r="H13" s="18">
        <v>0</v>
      </c>
      <c r="I13" s="16">
        <v>0</v>
      </c>
      <c r="J13" s="16">
        <v>0</v>
      </c>
      <c r="K13" s="16">
        <v>0</v>
      </c>
    </row>
    <row r="14" spans="1:22" ht="6" customHeight="1" x14ac:dyDescent="0.2">
      <c r="I14" s="21"/>
      <c r="J14" s="21"/>
      <c r="K14" s="21"/>
    </row>
    <row r="15" spans="1:22" x14ac:dyDescent="0.2">
      <c r="A15" s="56" t="s">
        <v>15</v>
      </c>
      <c r="B15" s="22">
        <f>SUM(B6,B13)</f>
        <v>252283.4281419031</v>
      </c>
      <c r="C15" s="22">
        <f t="shared" ref="C15:K15" si="1">SUM(C6,C13)</f>
        <v>359162.92286046775</v>
      </c>
      <c r="D15" s="22">
        <f t="shared" si="1"/>
        <v>354268.70960622537</v>
      </c>
      <c r="E15" s="22">
        <f t="shared" si="1"/>
        <v>344894.44033935328</v>
      </c>
      <c r="F15" s="22">
        <f t="shared" si="1"/>
        <v>738111.34756768902</v>
      </c>
      <c r="G15" s="22">
        <f t="shared" si="1"/>
        <v>839119.86754454952</v>
      </c>
      <c r="H15" s="22">
        <f t="shared" si="1"/>
        <v>540263.49036284431</v>
      </c>
      <c r="I15" s="23">
        <f t="shared" si="1"/>
        <v>596228.80985313142</v>
      </c>
      <c r="J15" s="23">
        <f t="shared" si="1"/>
        <v>414353.35012626572</v>
      </c>
      <c r="K15" s="23">
        <f t="shared" si="1"/>
        <v>338431.61627734092</v>
      </c>
    </row>
    <row r="16" spans="1:22" ht="45" customHeight="1" x14ac:dyDescent="0.2">
      <c r="A16" s="24" t="s">
        <v>16</v>
      </c>
      <c r="B16" s="24"/>
      <c r="C16" s="24"/>
      <c r="D16" s="25"/>
      <c r="E16" s="25"/>
      <c r="F16" s="25"/>
      <c r="G16" s="25"/>
      <c r="H16" s="25"/>
      <c r="I16" s="25"/>
    </row>
    <row r="17" spans="1:22" ht="12" customHeight="1" x14ac:dyDescent="0.2">
      <c r="A17" s="26" t="s">
        <v>17</v>
      </c>
      <c r="B17" s="27"/>
      <c r="C17" s="27"/>
      <c r="D17" s="25"/>
      <c r="E17" s="25"/>
      <c r="F17" s="25"/>
      <c r="G17" s="25"/>
      <c r="H17" s="25"/>
      <c r="I17" s="25"/>
    </row>
    <row r="18" spans="1:22" ht="14.25" customHeight="1" x14ac:dyDescent="0.2">
      <c r="A18" s="5"/>
      <c r="B18" s="25"/>
      <c r="C18" s="25"/>
      <c r="D18" s="25"/>
      <c r="E18" s="25"/>
      <c r="F18" s="25"/>
      <c r="G18" s="25"/>
      <c r="H18" s="25"/>
      <c r="I18" s="25"/>
    </row>
    <row r="19" spans="1:22" x14ac:dyDescent="0.2">
      <c r="A19" s="1" t="s">
        <v>18</v>
      </c>
      <c r="B19" s="1"/>
    </row>
    <row r="20" spans="1:22" x14ac:dyDescent="0.2">
      <c r="A20" s="2" t="str">
        <f>A2</f>
        <v>TOURISM GROSS FIXED CAPITAL FORMATION AT CURRENT PRICES, 2012 - 2021</v>
      </c>
      <c r="B20" s="2"/>
      <c r="C20" s="2"/>
      <c r="D20" s="2"/>
      <c r="E20" s="2"/>
      <c r="F20" s="2"/>
      <c r="G20" s="2"/>
      <c r="H20" s="2"/>
      <c r="I20" s="2"/>
    </row>
    <row r="21" spans="1:22" x14ac:dyDescent="0.2">
      <c r="A21" s="28" t="s">
        <v>19</v>
      </c>
      <c r="C21" s="2"/>
      <c r="D21" s="2"/>
      <c r="E21" s="2"/>
      <c r="F21" s="2"/>
      <c r="G21" s="2"/>
      <c r="H21" s="2"/>
    </row>
    <row r="22" spans="1:22" s="5" customFormat="1" ht="15.75" customHeight="1" x14ac:dyDescent="0.2">
      <c r="A22" s="55" t="s">
        <v>3</v>
      </c>
      <c r="B22" s="4" t="s">
        <v>20</v>
      </c>
      <c r="C22" s="4" t="s">
        <v>21</v>
      </c>
      <c r="D22" s="4" t="s">
        <v>22</v>
      </c>
      <c r="E22" s="4" t="s">
        <v>23</v>
      </c>
      <c r="F22" s="4" t="s">
        <v>24</v>
      </c>
      <c r="G22" s="4" t="s">
        <v>25</v>
      </c>
      <c r="H22" s="4" t="s">
        <v>26</v>
      </c>
      <c r="I22" s="4" t="s">
        <v>27</v>
      </c>
      <c r="J22" s="4" t="s">
        <v>28</v>
      </c>
      <c r="K22" s="2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7.5" customHeight="1" x14ac:dyDescent="0.2">
      <c r="A23" s="29"/>
      <c r="B23" s="30"/>
      <c r="C23" s="30"/>
      <c r="D23" s="30"/>
      <c r="E23" s="30"/>
      <c r="F23" s="30"/>
      <c r="G23" s="30"/>
      <c r="H23" s="30"/>
      <c r="I23" s="31"/>
      <c r="J23" s="31"/>
      <c r="K23" s="21"/>
    </row>
    <row r="24" spans="1:22" x14ac:dyDescent="0.2">
      <c r="A24" s="1" t="s">
        <v>7</v>
      </c>
      <c r="B24" s="32">
        <f t="shared" ref="B24:J31" si="2">IFERROR(((C6/B6)-1)*100,0)</f>
        <v>42.361876681987944</v>
      </c>
      <c r="C24" s="32">
        <f t="shared" si="2"/>
        <v>-1.363396719794141</v>
      </c>
      <c r="D24" s="32">
        <f t="shared" si="2"/>
        <v>-2.6461647978371583</v>
      </c>
      <c r="E24" s="32">
        <f t="shared" si="2"/>
        <v>113.89522439511293</v>
      </c>
      <c r="F24" s="32">
        <f t="shared" si="2"/>
        <v>13.749452302957055</v>
      </c>
      <c r="G24" s="32">
        <f t="shared" si="2"/>
        <v>-35.615457188044552</v>
      </c>
      <c r="H24" s="32">
        <f t="shared" si="2"/>
        <v>10.358893482271103</v>
      </c>
      <c r="I24" s="33">
        <f t="shared" si="2"/>
        <v>-30.504305850578895</v>
      </c>
      <c r="J24" s="33">
        <f>IFERROR(((K6/J6)-1)*100,0)</f>
        <v>-18.322944372427351</v>
      </c>
      <c r="K24" s="21"/>
    </row>
    <row r="25" spans="1:22" x14ac:dyDescent="0.2">
      <c r="A25" s="59" t="s">
        <v>8</v>
      </c>
      <c r="B25" s="34">
        <f t="shared" si="2"/>
        <v>31.001592985945649</v>
      </c>
      <c r="C25" s="34">
        <f t="shared" si="2"/>
        <v>97.425984247016203</v>
      </c>
      <c r="D25" s="34">
        <f t="shared" si="2"/>
        <v>38.445734117526406</v>
      </c>
      <c r="E25" s="34">
        <f t="shared" si="2"/>
        <v>74.453108518942642</v>
      </c>
      <c r="F25" s="34">
        <f t="shared" si="2"/>
        <v>11.451648159677719</v>
      </c>
      <c r="G25" s="34">
        <f t="shared" si="2"/>
        <v>-41.749126350111709</v>
      </c>
      <c r="H25" s="34">
        <f t="shared" si="2"/>
        <v>50.736899848299409</v>
      </c>
      <c r="I25" s="35">
        <f t="shared" si="2"/>
        <v>-25.252484751831062</v>
      </c>
      <c r="J25" s="35">
        <f t="shared" si="2"/>
        <v>-43.289620888958801</v>
      </c>
      <c r="K25" s="21"/>
    </row>
    <row r="26" spans="1:22" ht="25.5" x14ac:dyDescent="0.2">
      <c r="A26" s="60" t="s">
        <v>9</v>
      </c>
      <c r="B26" s="34">
        <f t="shared" si="2"/>
        <v>0</v>
      </c>
      <c r="C26" s="34">
        <f t="shared" si="2"/>
        <v>0</v>
      </c>
      <c r="D26" s="34">
        <f t="shared" si="2"/>
        <v>0</v>
      </c>
      <c r="E26" s="34">
        <f t="shared" si="2"/>
        <v>0</v>
      </c>
      <c r="F26" s="34">
        <f t="shared" si="2"/>
        <v>0</v>
      </c>
      <c r="G26" s="34">
        <f t="shared" si="2"/>
        <v>0</v>
      </c>
      <c r="H26" s="34">
        <f t="shared" si="2"/>
        <v>0</v>
      </c>
      <c r="I26" s="35">
        <f t="shared" si="2"/>
        <v>0</v>
      </c>
      <c r="J26" s="35">
        <f t="shared" si="2"/>
        <v>0</v>
      </c>
      <c r="K26" s="21"/>
    </row>
    <row r="27" spans="1:22" ht="24" customHeight="1" x14ac:dyDescent="0.2">
      <c r="A27" s="57" t="s">
        <v>10</v>
      </c>
      <c r="B27" s="36">
        <f t="shared" si="2"/>
        <v>48.87596036770563</v>
      </c>
      <c r="C27" s="32">
        <f t="shared" si="2"/>
        <v>-35.43553528434299</v>
      </c>
      <c r="D27" s="32">
        <f t="shared" si="2"/>
        <v>-44.13960357453098</v>
      </c>
      <c r="E27" s="32">
        <f t="shared" si="2"/>
        <v>216.74700774714574</v>
      </c>
      <c r="F27" s="32">
        <f t="shared" si="2"/>
        <v>27.69769949753389</v>
      </c>
      <c r="G27" s="32">
        <f t="shared" si="2"/>
        <v>-63.696734462934543</v>
      </c>
      <c r="H27" s="32">
        <f t="shared" si="2"/>
        <v>-30.023808111348636</v>
      </c>
      <c r="I27" s="33">
        <f t="shared" si="2"/>
        <v>-69.727937341556085</v>
      </c>
      <c r="J27" s="33">
        <f t="shared" si="2"/>
        <v>51.510071257309555</v>
      </c>
      <c r="K27" s="21"/>
    </row>
    <row r="28" spans="1:22" ht="25.5" x14ac:dyDescent="0.2">
      <c r="A28" s="57" t="s">
        <v>11</v>
      </c>
      <c r="B28" s="36">
        <f t="shared" si="2"/>
        <v>15.86557640395565</v>
      </c>
      <c r="C28" s="32">
        <f t="shared" si="2"/>
        <v>-14.396818014887902</v>
      </c>
      <c r="D28" s="32">
        <f t="shared" si="2"/>
        <v>23.848085263183137</v>
      </c>
      <c r="E28" s="32">
        <f t="shared" si="2"/>
        <v>144.96518241770616</v>
      </c>
      <c r="F28" s="32">
        <f t="shared" si="2"/>
        <v>-28.539099128170275</v>
      </c>
      <c r="G28" s="32">
        <f t="shared" si="2"/>
        <v>215.63129664011186</v>
      </c>
      <c r="H28" s="32">
        <f t="shared" si="2"/>
        <v>-62.958346618289099</v>
      </c>
      <c r="I28" s="33">
        <f t="shared" si="2"/>
        <v>-31.992331704941769</v>
      </c>
      <c r="J28" s="33">
        <f t="shared" si="2"/>
        <v>13.150856660924326</v>
      </c>
      <c r="K28" s="21"/>
    </row>
    <row r="29" spans="1:22" x14ac:dyDescent="0.2">
      <c r="A29" s="58" t="s">
        <v>12</v>
      </c>
      <c r="B29" s="36">
        <f t="shared" si="2"/>
        <v>30.483555142544215</v>
      </c>
      <c r="C29" s="32">
        <f t="shared" si="2"/>
        <v>-93.586156611388077</v>
      </c>
      <c r="D29" s="32">
        <f t="shared" si="2"/>
        <v>223.00066093853269</v>
      </c>
      <c r="E29" s="32">
        <f t="shared" si="2"/>
        <v>164.87006343359937</v>
      </c>
      <c r="F29" s="32">
        <f t="shared" si="2"/>
        <v>-71.965822530554235</v>
      </c>
      <c r="G29" s="32">
        <f t="shared" si="2"/>
        <v>93.270502645502674</v>
      </c>
      <c r="H29" s="32">
        <f t="shared" si="2"/>
        <v>-99.700573188467786</v>
      </c>
      <c r="I29" s="37" t="s">
        <v>29</v>
      </c>
      <c r="J29" s="33">
        <f t="shared" si="2"/>
        <v>-100</v>
      </c>
      <c r="K29" s="21"/>
    </row>
    <row r="30" spans="1:22" x14ac:dyDescent="0.2">
      <c r="A30" s="57" t="s">
        <v>13</v>
      </c>
      <c r="B30" s="36">
        <f>IFERROR(((C12/B12)-1)*100,0)</f>
        <v>-27.400797322685321</v>
      </c>
      <c r="C30" s="38" t="s">
        <v>29</v>
      </c>
      <c r="D30" s="39">
        <f>IFERROR(((E12/D12)-1)*100,0)</f>
        <v>5.741102179792601</v>
      </c>
      <c r="E30" s="39">
        <f>IFERROR(((F12/E12)-1)*100,0)</f>
        <v>-12.523758591133561</v>
      </c>
      <c r="F30" s="39">
        <f>IFERROR(((G12/F12)-1)*100,0)</f>
        <v>-78.790504343177815</v>
      </c>
      <c r="G30" s="38" t="s">
        <v>29</v>
      </c>
      <c r="H30" s="39">
        <f t="shared" si="2"/>
        <v>104.41280715185952</v>
      </c>
      <c r="I30" s="40">
        <f t="shared" si="2"/>
        <v>-8.9050282266242675</v>
      </c>
      <c r="J30" s="40">
        <f t="shared" si="2"/>
        <v>30.82036867831215</v>
      </c>
      <c r="K30" s="21"/>
    </row>
    <row r="31" spans="1:22" x14ac:dyDescent="0.2">
      <c r="A31" s="17" t="s">
        <v>14</v>
      </c>
      <c r="B31" s="41">
        <f>IFERROR(((C13/B13)-1)*100,0)</f>
        <v>0</v>
      </c>
      <c r="C31" s="39">
        <f>IFERROR(((D13/C13)-1)*100,0)</f>
        <v>33.333333333333329</v>
      </c>
      <c r="D31" s="42">
        <f>IFERROR(((E13/D13)-1)*100,0)</f>
        <v>0</v>
      </c>
      <c r="E31" s="38" t="s">
        <v>29</v>
      </c>
      <c r="F31" s="39">
        <f>IFERROR(((G13/F13)-1)*100,0)</f>
        <v>-100</v>
      </c>
      <c r="G31" s="42">
        <f>IFERROR(((H13/G13)-1)*100,0)</f>
        <v>0</v>
      </c>
      <c r="H31" s="42">
        <f t="shared" si="2"/>
        <v>0</v>
      </c>
      <c r="I31" s="43">
        <f t="shared" si="2"/>
        <v>0</v>
      </c>
      <c r="J31" s="43">
        <f t="shared" si="2"/>
        <v>0</v>
      </c>
      <c r="K31" s="21"/>
    </row>
    <row r="32" spans="1:22" ht="6" customHeight="1" x14ac:dyDescent="0.2">
      <c r="B32" s="32"/>
      <c r="C32" s="32"/>
      <c r="D32" s="32"/>
      <c r="E32" s="32"/>
      <c r="F32" s="32"/>
      <c r="G32" s="32"/>
      <c r="H32" s="32"/>
      <c r="I32" s="33"/>
      <c r="J32" s="33"/>
      <c r="K32" s="21"/>
    </row>
    <row r="33" spans="1:22" x14ac:dyDescent="0.2">
      <c r="A33" s="56" t="s">
        <v>15</v>
      </c>
      <c r="B33" s="44">
        <f>((C15/B15)-1)*100</f>
        <v>42.364849528859104</v>
      </c>
      <c r="C33" s="44">
        <f t="shared" ref="C33:J33" si="3">((D15/C15)-1)*100</f>
        <v>-1.3626721865563352</v>
      </c>
      <c r="D33" s="44">
        <f t="shared" si="3"/>
        <v>-2.6460901041166496</v>
      </c>
      <c r="E33" s="44">
        <f t="shared" si="3"/>
        <v>114.0107990263445</v>
      </c>
      <c r="F33" s="44">
        <f t="shared" si="3"/>
        <v>13.684726607945485</v>
      </c>
      <c r="G33" s="44">
        <f t="shared" si="3"/>
        <v>-35.615457188044552</v>
      </c>
      <c r="H33" s="44">
        <f t="shared" si="3"/>
        <v>10.358893482271103</v>
      </c>
      <c r="I33" s="45">
        <f t="shared" si="3"/>
        <v>-30.504305850578895</v>
      </c>
      <c r="J33" s="45">
        <f t="shared" si="3"/>
        <v>-18.322944372427351</v>
      </c>
      <c r="K33" s="21"/>
    </row>
    <row r="34" spans="1:22" x14ac:dyDescent="0.2">
      <c r="A34" s="46" t="s">
        <v>30</v>
      </c>
      <c r="B34" s="47"/>
      <c r="C34" s="47"/>
      <c r="D34" s="47"/>
      <c r="E34" s="47"/>
      <c r="F34" s="47"/>
    </row>
    <row r="35" spans="1:22" x14ac:dyDescent="0.2">
      <c r="A35" s="48"/>
      <c r="B35" s="47"/>
      <c r="C35" s="47"/>
      <c r="D35" s="47"/>
      <c r="E35" s="47"/>
      <c r="F35" s="47"/>
      <c r="G35" s="47"/>
    </row>
    <row r="36" spans="1:22" x14ac:dyDescent="0.2">
      <c r="A36" s="1" t="s">
        <v>31</v>
      </c>
      <c r="B36" s="1"/>
    </row>
    <row r="37" spans="1:22" x14ac:dyDescent="0.2">
      <c r="A37" s="2" t="str">
        <f>A2</f>
        <v>TOURISM GROSS FIXED CAPITAL FORMATION AT CURRENT PRICES, 2012 - 2021</v>
      </c>
      <c r="B37" s="2"/>
      <c r="C37" s="2"/>
      <c r="D37" s="2"/>
      <c r="E37" s="2"/>
      <c r="F37" s="2"/>
      <c r="G37" s="2"/>
      <c r="H37" s="2"/>
      <c r="I37" s="2"/>
    </row>
    <row r="38" spans="1:22" x14ac:dyDescent="0.2">
      <c r="A38" s="3" t="s">
        <v>32</v>
      </c>
      <c r="C38" s="2"/>
      <c r="D38" s="2"/>
      <c r="E38" s="2"/>
      <c r="F38" s="2"/>
      <c r="G38" s="2"/>
      <c r="H38" s="2"/>
      <c r="I38" s="2"/>
    </row>
    <row r="39" spans="1:22" s="5" customFormat="1" ht="18" customHeight="1" x14ac:dyDescent="0.2">
      <c r="A39" s="55" t="s">
        <v>3</v>
      </c>
      <c r="B39" s="4">
        <v>2012</v>
      </c>
      <c r="C39" s="4">
        <v>2013</v>
      </c>
      <c r="D39" s="4">
        <v>2014</v>
      </c>
      <c r="E39" s="4">
        <v>2015</v>
      </c>
      <c r="F39" s="4">
        <v>2016</v>
      </c>
      <c r="G39" s="4">
        <v>2017</v>
      </c>
      <c r="H39" s="4">
        <v>2018</v>
      </c>
      <c r="I39" s="49">
        <v>2019</v>
      </c>
      <c r="J39" s="49">
        <v>2020</v>
      </c>
      <c r="K39" s="49">
        <v>2021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6" customHeight="1" x14ac:dyDescent="0.2">
      <c r="A40" s="29"/>
      <c r="B40" s="30"/>
      <c r="C40" s="30"/>
      <c r="D40" s="30"/>
      <c r="E40" s="30"/>
      <c r="F40" s="30"/>
      <c r="G40" s="30"/>
      <c r="H40" s="30"/>
      <c r="I40" s="31"/>
      <c r="J40" s="31"/>
      <c r="K40" s="31"/>
    </row>
    <row r="41" spans="1:22" x14ac:dyDescent="0.2">
      <c r="A41" s="61" t="s">
        <v>7</v>
      </c>
      <c r="B41" s="50"/>
      <c r="C41" s="50"/>
      <c r="D41" s="50"/>
      <c r="E41" s="50"/>
      <c r="F41" s="50"/>
      <c r="G41" s="50"/>
      <c r="H41" s="50"/>
      <c r="I41" s="51"/>
      <c r="J41" s="51"/>
      <c r="K41" s="51"/>
    </row>
    <row r="42" spans="1:22" x14ac:dyDescent="0.2">
      <c r="A42" s="59" t="s">
        <v>8</v>
      </c>
      <c r="B42" s="34">
        <f t="shared" ref="B42:K42" si="4">B7/B$15*100</f>
        <v>23.942563904190948</v>
      </c>
      <c r="C42" s="34">
        <f t="shared" si="4"/>
        <v>22.031519873035837</v>
      </c>
      <c r="D42" s="34">
        <f t="shared" si="4"/>
        <v>44.096840332276059</v>
      </c>
      <c r="E42" s="34">
        <f t="shared" si="4"/>
        <v>62.709545395705355</v>
      </c>
      <c r="F42" s="34">
        <f t="shared" si="4"/>
        <v>51.118332242401756</v>
      </c>
      <c r="G42" s="34">
        <f t="shared" si="4"/>
        <v>50.114228617861571</v>
      </c>
      <c r="H42" s="34">
        <f t="shared" si="4"/>
        <v>45.340037713813039</v>
      </c>
      <c r="I42" s="35">
        <f t="shared" si="4"/>
        <v>61.929007335354328</v>
      </c>
      <c r="J42" s="35">
        <f t="shared" si="4"/>
        <v>66.60901048272963</v>
      </c>
      <c r="K42" s="35">
        <f t="shared" si="4"/>
        <v>46.248266513315983</v>
      </c>
    </row>
    <row r="43" spans="1:22" ht="25.5" x14ac:dyDescent="0.2">
      <c r="A43" s="60" t="s">
        <v>9</v>
      </c>
      <c r="B43" s="34"/>
      <c r="C43" s="34"/>
      <c r="D43" s="34"/>
      <c r="E43" s="34"/>
      <c r="F43" s="34"/>
      <c r="G43" s="34"/>
      <c r="H43" s="34"/>
      <c r="I43" s="35"/>
      <c r="J43" s="35"/>
      <c r="K43" s="35"/>
    </row>
    <row r="44" spans="1:22" x14ac:dyDescent="0.2">
      <c r="A44" s="58" t="s">
        <v>10</v>
      </c>
      <c r="B44" s="52">
        <f t="shared" ref="B44:K48" si="5">B9/B$15*100</f>
        <v>69.31582189126253</v>
      </c>
      <c r="C44" s="52">
        <f t="shared" si="5"/>
        <v>72.486007514422738</v>
      </c>
      <c r="D44" s="52">
        <f t="shared" si="5"/>
        <v>47.44674636153249</v>
      </c>
      <c r="E44" s="52">
        <f t="shared" si="5"/>
        <v>27.22432066352949</v>
      </c>
      <c r="F44" s="52">
        <f t="shared" si="5"/>
        <v>40.293397096565414</v>
      </c>
      <c r="G44" s="52">
        <f t="shared" si="5"/>
        <v>45.260029800805299</v>
      </c>
      <c r="H44" s="52">
        <f t="shared" si="5"/>
        <v>25.519896675713117</v>
      </c>
      <c r="I44" s="53">
        <f t="shared" si="5"/>
        <v>16.181615549136865</v>
      </c>
      <c r="J44" s="53">
        <f t="shared" si="5"/>
        <v>7.0486507950421275</v>
      </c>
      <c r="K44" s="53">
        <f t="shared" si="5"/>
        <v>13.075172409425187</v>
      </c>
    </row>
    <row r="45" spans="1:22" ht="25.5" x14ac:dyDescent="0.2">
      <c r="A45" s="57" t="s">
        <v>11</v>
      </c>
      <c r="B45" s="52">
        <f t="shared" si="5"/>
        <v>6.6727176352931572</v>
      </c>
      <c r="C45" s="52">
        <f t="shared" si="5"/>
        <v>5.4306823457665159</v>
      </c>
      <c r="D45" s="52">
        <f t="shared" si="5"/>
        <v>4.713060455441755</v>
      </c>
      <c r="E45" s="52">
        <f t="shared" si="5"/>
        <v>5.9956863957527542</v>
      </c>
      <c r="F45" s="52">
        <f t="shared" si="5"/>
        <v>6.8628985936085058</v>
      </c>
      <c r="G45" s="52">
        <f t="shared" si="5"/>
        <v>4.3139384746253224</v>
      </c>
      <c r="H45" s="52">
        <f t="shared" si="5"/>
        <v>21.148150392998069</v>
      </c>
      <c r="I45" s="53">
        <f t="shared" si="5"/>
        <v>7.0983174242098848</v>
      </c>
      <c r="J45" s="53">
        <f t="shared" si="5"/>
        <v>6.9463298805357603</v>
      </c>
      <c r="K45" s="53">
        <f t="shared" si="5"/>
        <v>9.6230596290822241</v>
      </c>
    </row>
    <row r="46" spans="1:22" x14ac:dyDescent="0.2">
      <c r="A46" s="58" t="s">
        <v>12</v>
      </c>
      <c r="B46" s="52">
        <f t="shared" si="5"/>
        <v>3.5829939630103724E-2</v>
      </c>
      <c r="C46" s="52">
        <f t="shared" si="5"/>
        <v>3.283969265553114E-2</v>
      </c>
      <c r="D46" s="52">
        <f t="shared" si="5"/>
        <v>2.1353847502955043E-3</v>
      </c>
      <c r="E46" s="52">
        <f t="shared" si="5"/>
        <v>7.0847764249135411E-3</v>
      </c>
      <c r="F46" s="52">
        <f t="shared" si="5"/>
        <v>8.7684602347973956E-3</v>
      </c>
      <c r="G46" s="52">
        <f t="shared" si="5"/>
        <v>2.1622655715557494E-3</v>
      </c>
      <c r="H46" s="52">
        <f t="shared" si="5"/>
        <v>6.4907217728980334E-3</v>
      </c>
      <c r="I46" s="53">
        <f t="shared" si="5"/>
        <v>1.7610688759884744E-5</v>
      </c>
      <c r="J46" s="53">
        <f t="shared" si="5"/>
        <v>7.907502133146874E-3</v>
      </c>
      <c r="K46" s="53">
        <f t="shared" si="5"/>
        <v>0</v>
      </c>
    </row>
    <row r="47" spans="1:22" x14ac:dyDescent="0.2">
      <c r="A47" s="60" t="s">
        <v>13</v>
      </c>
      <c r="B47" s="52">
        <f t="shared" si="5"/>
        <v>3.3066629623255531E-2</v>
      </c>
      <c r="C47" s="52">
        <f t="shared" si="5"/>
        <v>1.6862385299594562E-2</v>
      </c>
      <c r="D47" s="52">
        <f t="shared" si="5"/>
        <v>3.7383947498720809</v>
      </c>
      <c r="E47" s="52">
        <f t="shared" si="5"/>
        <v>4.0604633307217526</v>
      </c>
      <c r="F47" s="52">
        <f t="shared" si="5"/>
        <v>1.6597016233108028</v>
      </c>
      <c r="G47" s="52">
        <f t="shared" si="5"/>
        <v>0.30964084113627061</v>
      </c>
      <c r="H47" s="52">
        <f t="shared" si="5"/>
        <v>7.9854244957028806</v>
      </c>
      <c r="I47" s="53">
        <f t="shared" si="5"/>
        <v>14.791042080610172</v>
      </c>
      <c r="J47" s="53">
        <f t="shared" si="5"/>
        <v>19.388101339559327</v>
      </c>
      <c r="K47" s="53">
        <f t="shared" si="5"/>
        <v>31.053501448176608</v>
      </c>
    </row>
    <row r="48" spans="1:22" x14ac:dyDescent="0.2">
      <c r="A48" s="62" t="s">
        <v>14</v>
      </c>
      <c r="B48" s="52">
        <f t="shared" si="5"/>
        <v>0</v>
      </c>
      <c r="C48" s="52">
        <f t="shared" si="5"/>
        <v>2.0881888197890894E-3</v>
      </c>
      <c r="D48" s="52">
        <f t="shared" si="5"/>
        <v>2.8227161272908184E-3</v>
      </c>
      <c r="E48" s="52">
        <f t="shared" si="5"/>
        <v>2.8994378657309357E-3</v>
      </c>
      <c r="F48" s="52">
        <f t="shared" si="5"/>
        <v>5.6901983878724152E-2</v>
      </c>
      <c r="G48" s="52">
        <f t="shared" si="5"/>
        <v>0</v>
      </c>
      <c r="H48" s="52">
        <f t="shared" si="5"/>
        <v>0</v>
      </c>
      <c r="I48" s="53">
        <f t="shared" si="5"/>
        <v>0</v>
      </c>
      <c r="J48" s="53">
        <f t="shared" si="5"/>
        <v>0</v>
      </c>
      <c r="K48" s="53">
        <f t="shared" si="5"/>
        <v>0</v>
      </c>
    </row>
    <row r="49" spans="1:11" ht="7.5" customHeight="1" x14ac:dyDescent="0.2">
      <c r="B49" s="32"/>
      <c r="C49" s="32"/>
      <c r="D49" s="32"/>
      <c r="E49" s="32"/>
      <c r="F49" s="32"/>
      <c r="G49" s="32"/>
      <c r="H49" s="32"/>
      <c r="I49" s="33"/>
      <c r="J49" s="33"/>
      <c r="K49" s="33"/>
    </row>
    <row r="50" spans="1:11" x14ac:dyDescent="0.2">
      <c r="A50" s="56" t="s">
        <v>15</v>
      </c>
      <c r="B50" s="44">
        <f>SUM(B41:B48)</f>
        <v>99.999999999999986</v>
      </c>
      <c r="C50" s="44">
        <f t="shared" ref="C50:K50" si="6">SUM(C41:C48)</f>
        <v>99.999999999999986</v>
      </c>
      <c r="D50" s="44">
        <f t="shared" si="6"/>
        <v>99.999999999999957</v>
      </c>
      <c r="E50" s="44">
        <f t="shared" si="6"/>
        <v>100.00000000000001</v>
      </c>
      <c r="F50" s="44">
        <f t="shared" si="6"/>
        <v>100.00000000000001</v>
      </c>
      <c r="G50" s="44">
        <f t="shared" si="6"/>
        <v>100.00000000000001</v>
      </c>
      <c r="H50" s="44">
        <f t="shared" si="6"/>
        <v>100.00000000000001</v>
      </c>
      <c r="I50" s="45">
        <f t="shared" si="6"/>
        <v>100</v>
      </c>
      <c r="J50" s="45">
        <f t="shared" si="6"/>
        <v>99.999999999999986</v>
      </c>
      <c r="K50" s="45">
        <f t="shared" si="6"/>
        <v>100</v>
      </c>
    </row>
    <row r="52" spans="1:11" x14ac:dyDescent="0.2">
      <c r="A52" s="1" t="s">
        <v>33</v>
      </c>
    </row>
    <row r="53" spans="1:11" x14ac:dyDescent="0.2">
      <c r="A53" s="17"/>
      <c r="B53" s="17"/>
      <c r="C53" s="17"/>
      <c r="D53" s="17"/>
      <c r="E53" s="17"/>
      <c r="F53" s="17"/>
      <c r="G53" s="17"/>
      <c r="H53" s="17"/>
      <c r="I53" s="17"/>
    </row>
  </sheetData>
  <sheetProtection insertRows="0"/>
  <protectedRanges>
    <protectedRange algorithmName="SHA-512" hashValue="xGu2gBsjx5UTRkUEPhJd02JstuMe7gLbD9ZqlID3hpDxEWqQwOckspe9skUwyUYfUTaGp3xnPgqQWY8z3LhB2A==" saltValue="ecRbasgaIZJ5O9zjjekEDA==" spinCount="100000" sqref="H29 H1:J28 H30:J1048576 J29 K39:K50" name="Range1"/>
  </protectedRanges>
  <mergeCells count="30">
    <mergeCell ref="H42:H43"/>
    <mergeCell ref="I42:I43"/>
    <mergeCell ref="J42:J43"/>
    <mergeCell ref="K42:K43"/>
    <mergeCell ref="G25:G26"/>
    <mergeCell ref="H25:H26"/>
    <mergeCell ref="I25:I26"/>
    <mergeCell ref="J25:J26"/>
    <mergeCell ref="B42:B43"/>
    <mergeCell ref="C42:C43"/>
    <mergeCell ref="D42:D43"/>
    <mergeCell ref="E42:E43"/>
    <mergeCell ref="F42:F43"/>
    <mergeCell ref="G42:G43"/>
    <mergeCell ref="H7:H8"/>
    <mergeCell ref="I7:I8"/>
    <mergeCell ref="J7:J8"/>
    <mergeCell ref="K7:K8"/>
    <mergeCell ref="A16:C16"/>
    <mergeCell ref="B25:B26"/>
    <mergeCell ref="C25:C26"/>
    <mergeCell ref="D25:D26"/>
    <mergeCell ref="E25:E26"/>
    <mergeCell ref="F25:F26"/>
    <mergeCell ref="B7:B8"/>
    <mergeCell ref="C7:C8"/>
    <mergeCell ref="D7:D8"/>
    <mergeCell ref="E7:E8"/>
    <mergeCell ref="F7:F8"/>
    <mergeCell ref="G7:G8"/>
  </mergeCells>
  <printOptions verticalCentered="1"/>
  <pageMargins left="0.23622047244094491" right="0.23622047244094491" top="0.31496062992125984" bottom="0.75" header="0.31496062992125984" footer="0.31496062992125984"/>
  <pageSetup paperSize="9" scale="69" orientation="landscape" r:id="rId1"/>
  <headerFooter>
    <oddFooter>&amp;C&amp;12 21</oddFooter>
  </headerFooter>
  <rowBreaks count="1" manualBreakCount="1">
    <brk id="35" max="16383" man="1"/>
  </rowBreaks>
  <ignoredErrors>
    <ignoredError sqref="B6:K6" formulaRange="1"/>
    <ignoredError sqref="I15:K15 I24:J33 I42:K50" unlockedFormula="1"/>
    <ignoredError sqref="H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8</vt:lpstr>
      <vt:lpstr>'Table 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2022-06-15T23:31:44Z</dcterms:created>
  <dcterms:modified xsi:type="dcterms:W3CDTF">2022-06-15T23:34:25Z</dcterms:modified>
</cp:coreProperties>
</file>