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G:\SAD\SAD\2022\6 Tourism\1 PTSA\3 2021 Estimates\2 Fnl_Ws\Final\For Web Uploading\"/>
    </mc:Choice>
  </mc:AlternateContent>
  <xr:revisionPtr revIDLastSave="0" documentId="13_ncr:1_{1DBFCC5F-14A1-4FD0-9EBB-9BD202F6650A}" xr6:coauthVersionLast="47" xr6:coauthVersionMax="47" xr10:uidLastSave="{00000000-0000-0000-0000-000000000000}"/>
  <bookViews>
    <workbookView xWindow="-120" yWindow="-120" windowWidth="29040" windowHeight="15840" xr2:uid="{B993F0B8-5A4D-4DD4-B7A2-2C59EA868469}"/>
  </bookViews>
  <sheets>
    <sheet name="Tables 6" sheetId="1" r:id="rId1"/>
  </sheets>
  <externalReferences>
    <externalReference r:id="rId2"/>
    <externalReference r:id="rId3"/>
  </externalReferences>
  <definedNames>
    <definedName name="CORA" localSheetId="0">[1]T8_10!#REF!</definedName>
    <definedName name="CORA">[1]T8_10!#REF!</definedName>
    <definedName name="derived">[1]T8_10!#REF!</definedName>
    <definedName name="PAGE1" localSheetId="0">[1]T8_10!#REF!</definedName>
    <definedName name="PAGE1">[1]T8_10!#REF!</definedName>
    <definedName name="PAGE2" localSheetId="0">[1]T8_10!#REF!</definedName>
    <definedName name="PAGE2">[1]T8_10!#REF!</definedName>
    <definedName name="_xlnm.Print_Area" localSheetId="0">'Tables 6'!$A$1:$W$54</definedName>
    <definedName name="Print_Area_MI">[2]arrivals!$A$2:$F$115</definedName>
    <definedName name="u">[1]T8_10!#REF!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38" i="1" l="1"/>
  <c r="V32" i="1"/>
  <c r="U32" i="1"/>
  <c r="T32" i="1"/>
  <c r="S32" i="1"/>
  <c r="R32" i="1"/>
  <c r="Q32" i="1"/>
  <c r="P32" i="1"/>
  <c r="O32" i="1"/>
  <c r="N32" i="1"/>
  <c r="M32" i="1"/>
  <c r="L32" i="1"/>
  <c r="K32" i="1"/>
  <c r="J32" i="1"/>
  <c r="I32" i="1"/>
  <c r="H32" i="1"/>
  <c r="G32" i="1"/>
  <c r="F32" i="1"/>
  <c r="E32" i="1"/>
  <c r="D32" i="1"/>
  <c r="C32" i="1"/>
  <c r="B32" i="1"/>
  <c r="V31" i="1"/>
  <c r="U31" i="1"/>
  <c r="T31" i="1"/>
  <c r="S31" i="1"/>
  <c r="R31" i="1"/>
  <c r="Q31" i="1"/>
  <c r="P31" i="1"/>
  <c r="O31" i="1"/>
  <c r="N31" i="1"/>
  <c r="M31" i="1"/>
  <c r="L31" i="1"/>
  <c r="K31" i="1"/>
  <c r="J31" i="1"/>
  <c r="I31" i="1"/>
  <c r="H31" i="1"/>
  <c r="G31" i="1"/>
  <c r="F31" i="1"/>
  <c r="E31" i="1"/>
  <c r="D31" i="1"/>
  <c r="C31" i="1"/>
  <c r="B31" i="1"/>
  <c r="V30" i="1"/>
  <c r="U30" i="1"/>
  <c r="T30" i="1"/>
  <c r="S30" i="1"/>
  <c r="R30" i="1"/>
  <c r="Q30" i="1"/>
  <c r="P30" i="1"/>
  <c r="O30" i="1"/>
  <c r="N30" i="1"/>
  <c r="M30" i="1"/>
  <c r="L30" i="1"/>
  <c r="K30" i="1"/>
  <c r="J30" i="1"/>
  <c r="I30" i="1"/>
  <c r="H30" i="1"/>
  <c r="G30" i="1"/>
  <c r="F30" i="1"/>
  <c r="E30" i="1"/>
  <c r="D30" i="1"/>
  <c r="C30" i="1"/>
  <c r="B30" i="1"/>
  <c r="V29" i="1"/>
  <c r="U29" i="1"/>
  <c r="T29" i="1"/>
  <c r="S29" i="1"/>
  <c r="R29" i="1"/>
  <c r="Q29" i="1"/>
  <c r="P29" i="1"/>
  <c r="O29" i="1"/>
  <c r="N29" i="1"/>
  <c r="M29" i="1"/>
  <c r="L29" i="1"/>
  <c r="K29" i="1"/>
  <c r="J29" i="1"/>
  <c r="I29" i="1"/>
  <c r="H29" i="1"/>
  <c r="G29" i="1"/>
  <c r="F29" i="1"/>
  <c r="E29" i="1"/>
  <c r="D29" i="1"/>
  <c r="C29" i="1"/>
  <c r="B29" i="1"/>
  <c r="V28" i="1"/>
  <c r="U28" i="1"/>
  <c r="T28" i="1"/>
  <c r="S28" i="1"/>
  <c r="R28" i="1"/>
  <c r="Q28" i="1"/>
  <c r="P28" i="1"/>
  <c r="O28" i="1"/>
  <c r="N28" i="1"/>
  <c r="M28" i="1"/>
  <c r="L28" i="1"/>
  <c r="K28" i="1"/>
  <c r="J28" i="1"/>
  <c r="I28" i="1"/>
  <c r="H28" i="1"/>
  <c r="G28" i="1"/>
  <c r="F28" i="1"/>
  <c r="E28" i="1"/>
  <c r="D28" i="1"/>
  <c r="C28" i="1"/>
  <c r="B28" i="1"/>
  <c r="V27" i="1"/>
  <c r="U27" i="1"/>
  <c r="T27" i="1"/>
  <c r="S27" i="1"/>
  <c r="R27" i="1"/>
  <c r="Q27" i="1"/>
  <c r="P27" i="1"/>
  <c r="O27" i="1"/>
  <c r="N27" i="1"/>
  <c r="M27" i="1"/>
  <c r="L27" i="1"/>
  <c r="K27" i="1"/>
  <c r="J27" i="1"/>
  <c r="I27" i="1"/>
  <c r="H27" i="1"/>
  <c r="G27" i="1"/>
  <c r="F27" i="1"/>
  <c r="E27" i="1"/>
  <c r="D27" i="1"/>
  <c r="C27" i="1"/>
  <c r="B27" i="1"/>
  <c r="V26" i="1"/>
  <c r="U26" i="1"/>
  <c r="T26" i="1"/>
  <c r="S26" i="1"/>
  <c r="R26" i="1"/>
  <c r="Q26" i="1"/>
  <c r="P26" i="1"/>
  <c r="O26" i="1"/>
  <c r="N26" i="1"/>
  <c r="M26" i="1"/>
  <c r="L26" i="1"/>
  <c r="K26" i="1"/>
  <c r="J26" i="1"/>
  <c r="I26" i="1"/>
  <c r="H26" i="1"/>
  <c r="G26" i="1"/>
  <c r="F26" i="1"/>
  <c r="E26" i="1"/>
  <c r="D26" i="1"/>
  <c r="C26" i="1"/>
  <c r="B26" i="1"/>
  <c r="V25" i="1"/>
  <c r="U25" i="1"/>
  <c r="T25" i="1"/>
  <c r="S25" i="1"/>
  <c r="R25" i="1"/>
  <c r="Q25" i="1"/>
  <c r="P25" i="1"/>
  <c r="O25" i="1"/>
  <c r="N25" i="1"/>
  <c r="M25" i="1"/>
  <c r="L25" i="1"/>
  <c r="K25" i="1"/>
  <c r="J25" i="1"/>
  <c r="I25" i="1"/>
  <c r="H25" i="1"/>
  <c r="G25" i="1"/>
  <c r="F25" i="1"/>
  <c r="E25" i="1"/>
  <c r="D25" i="1"/>
  <c r="C25" i="1"/>
  <c r="B25" i="1"/>
  <c r="M24" i="1"/>
  <c r="A20" i="1"/>
  <c r="S16" i="1"/>
  <c r="S49" i="1" s="1"/>
  <c r="M16" i="1"/>
  <c r="M46" i="1" s="1"/>
  <c r="L16" i="1"/>
  <c r="L46" i="1" s="1"/>
  <c r="G16" i="1"/>
  <c r="G49" i="1" s="1"/>
  <c r="W6" i="1"/>
  <c r="W16" i="1" s="1"/>
  <c r="V6" i="1"/>
  <c r="V16" i="1" s="1"/>
  <c r="U6" i="1"/>
  <c r="U16" i="1" s="1"/>
  <c r="T6" i="1"/>
  <c r="T16" i="1" s="1"/>
  <c r="S6" i="1"/>
  <c r="R24" i="1" s="1"/>
  <c r="R6" i="1"/>
  <c r="R16" i="1" s="1"/>
  <c r="Q6" i="1"/>
  <c r="P6" i="1"/>
  <c r="O6" i="1"/>
  <c r="N6" i="1"/>
  <c r="M6" i="1"/>
  <c r="L24" i="1" s="1"/>
  <c r="L6" i="1"/>
  <c r="K24" i="1" s="1"/>
  <c r="K6" i="1"/>
  <c r="K16" i="1" s="1"/>
  <c r="J6" i="1"/>
  <c r="J16" i="1" s="1"/>
  <c r="I6" i="1"/>
  <c r="I16" i="1" s="1"/>
  <c r="H6" i="1"/>
  <c r="H16" i="1" s="1"/>
  <c r="G6" i="1"/>
  <c r="F24" i="1" s="1"/>
  <c r="F6" i="1"/>
  <c r="F16" i="1" s="1"/>
  <c r="E6" i="1"/>
  <c r="D6" i="1"/>
  <c r="C6" i="1"/>
  <c r="B6" i="1"/>
  <c r="U50" i="1" l="1"/>
  <c r="U44" i="1"/>
  <c r="U45" i="1"/>
  <c r="U46" i="1"/>
  <c r="U47" i="1"/>
  <c r="T34" i="1"/>
  <c r="U48" i="1"/>
  <c r="U49" i="1"/>
  <c r="U43" i="1"/>
  <c r="W45" i="1"/>
  <c r="W46" i="1"/>
  <c r="W47" i="1"/>
  <c r="V34" i="1"/>
  <c r="W48" i="1"/>
  <c r="W49" i="1"/>
  <c r="W43" i="1"/>
  <c r="W50" i="1"/>
  <c r="W44" i="1"/>
  <c r="H50" i="1"/>
  <c r="H44" i="1"/>
  <c r="H45" i="1"/>
  <c r="H46" i="1"/>
  <c r="H47" i="1"/>
  <c r="G34" i="1"/>
  <c r="H48" i="1"/>
  <c r="H49" i="1"/>
  <c r="H43" i="1"/>
  <c r="V45" i="1"/>
  <c r="V46" i="1"/>
  <c r="V47" i="1"/>
  <c r="U34" i="1"/>
  <c r="V48" i="1"/>
  <c r="V49" i="1"/>
  <c r="V43" i="1"/>
  <c r="V50" i="1"/>
  <c r="V44" i="1"/>
  <c r="I50" i="1"/>
  <c r="I44" i="1"/>
  <c r="I45" i="1"/>
  <c r="I46" i="1"/>
  <c r="I47" i="1"/>
  <c r="H34" i="1"/>
  <c r="I48" i="1"/>
  <c r="I49" i="1"/>
  <c r="I43" i="1"/>
  <c r="N42" i="1"/>
  <c r="J45" i="1"/>
  <c r="J46" i="1"/>
  <c r="J47" i="1"/>
  <c r="I34" i="1"/>
  <c r="J48" i="1"/>
  <c r="J49" i="1"/>
  <c r="J43" i="1"/>
  <c r="J50" i="1"/>
  <c r="J44" i="1"/>
  <c r="K45" i="1"/>
  <c r="K46" i="1"/>
  <c r="K47" i="1"/>
  <c r="J34" i="1"/>
  <c r="K48" i="1"/>
  <c r="K49" i="1"/>
  <c r="K43" i="1"/>
  <c r="K50" i="1"/>
  <c r="K44" i="1"/>
  <c r="T50" i="1"/>
  <c r="T44" i="1"/>
  <c r="T45" i="1"/>
  <c r="T46" i="1"/>
  <c r="T47" i="1"/>
  <c r="S34" i="1"/>
  <c r="T48" i="1"/>
  <c r="T49" i="1"/>
  <c r="T43" i="1"/>
  <c r="B42" i="1"/>
  <c r="F49" i="1"/>
  <c r="F43" i="1"/>
  <c r="F50" i="1"/>
  <c r="F44" i="1"/>
  <c r="F45" i="1"/>
  <c r="F46" i="1"/>
  <c r="F47" i="1"/>
  <c r="F48" i="1"/>
  <c r="R49" i="1"/>
  <c r="R43" i="1"/>
  <c r="R50" i="1"/>
  <c r="R44" i="1"/>
  <c r="R45" i="1"/>
  <c r="R46" i="1"/>
  <c r="R47" i="1"/>
  <c r="R48" i="1"/>
  <c r="F42" i="1"/>
  <c r="R42" i="1"/>
  <c r="L45" i="1"/>
  <c r="B24" i="1"/>
  <c r="N24" i="1"/>
  <c r="G42" i="1"/>
  <c r="S42" i="1"/>
  <c r="M45" i="1"/>
  <c r="G48" i="1"/>
  <c r="S48" i="1"/>
  <c r="B16" i="1"/>
  <c r="N16" i="1"/>
  <c r="C24" i="1"/>
  <c r="O24" i="1"/>
  <c r="F34" i="1"/>
  <c r="R34" i="1"/>
  <c r="H42" i="1"/>
  <c r="H52" i="1" s="1"/>
  <c r="T42" i="1"/>
  <c r="T52" i="1" s="1"/>
  <c r="L44" i="1"/>
  <c r="L50" i="1"/>
  <c r="C16" i="1"/>
  <c r="O16" i="1"/>
  <c r="D24" i="1"/>
  <c r="P24" i="1"/>
  <c r="I42" i="1"/>
  <c r="I52" i="1" s="1"/>
  <c r="U42" i="1"/>
  <c r="U52" i="1" s="1"/>
  <c r="M44" i="1"/>
  <c r="G47" i="1"/>
  <c r="S47" i="1"/>
  <c r="M50" i="1"/>
  <c r="D16" i="1"/>
  <c r="D42" i="1" s="1"/>
  <c r="P16" i="1"/>
  <c r="P42" i="1" s="1"/>
  <c r="E24" i="1"/>
  <c r="Q24" i="1"/>
  <c r="J42" i="1"/>
  <c r="V42" i="1"/>
  <c r="L43" i="1"/>
  <c r="L49" i="1"/>
  <c r="E16" i="1"/>
  <c r="E42" i="1" s="1"/>
  <c r="Q16" i="1"/>
  <c r="Q42" i="1" s="1"/>
  <c r="K42" i="1"/>
  <c r="K52" i="1" s="1"/>
  <c r="W42" i="1"/>
  <c r="W52" i="1" s="1"/>
  <c r="M43" i="1"/>
  <c r="G46" i="1"/>
  <c r="S46" i="1"/>
  <c r="M49" i="1"/>
  <c r="G24" i="1"/>
  <c r="S24" i="1"/>
  <c r="L42" i="1"/>
  <c r="L48" i="1"/>
  <c r="H24" i="1"/>
  <c r="T24" i="1"/>
  <c r="K34" i="1"/>
  <c r="M42" i="1"/>
  <c r="M52" i="1" s="1"/>
  <c r="G45" i="1"/>
  <c r="S45" i="1"/>
  <c r="M48" i="1"/>
  <c r="I24" i="1"/>
  <c r="U24" i="1"/>
  <c r="L34" i="1"/>
  <c r="L47" i="1"/>
  <c r="J24" i="1"/>
  <c r="V24" i="1"/>
  <c r="G44" i="1"/>
  <c r="S44" i="1"/>
  <c r="M47" i="1"/>
  <c r="G50" i="1"/>
  <c r="S50" i="1"/>
  <c r="G43" i="1"/>
  <c r="S43" i="1"/>
  <c r="O47" i="1" l="1"/>
  <c r="N34" i="1"/>
  <c r="O48" i="1"/>
  <c r="O49" i="1"/>
  <c r="O43" i="1"/>
  <c r="O50" i="1"/>
  <c r="O44" i="1"/>
  <c r="O45" i="1"/>
  <c r="O46" i="1"/>
  <c r="C47" i="1"/>
  <c r="B34" i="1"/>
  <c r="C48" i="1"/>
  <c r="C49" i="1"/>
  <c r="C43" i="1"/>
  <c r="C50" i="1"/>
  <c r="C44" i="1"/>
  <c r="C45" i="1"/>
  <c r="C46" i="1"/>
  <c r="C42" i="1"/>
  <c r="C52" i="1" s="1"/>
  <c r="N52" i="1"/>
  <c r="S52" i="1"/>
  <c r="O34" i="1"/>
  <c r="P48" i="1"/>
  <c r="P49" i="1"/>
  <c r="P43" i="1"/>
  <c r="P50" i="1"/>
  <c r="P52" i="1" s="1"/>
  <c r="P44" i="1"/>
  <c r="P45" i="1"/>
  <c r="P46" i="1"/>
  <c r="P47" i="1"/>
  <c r="G52" i="1"/>
  <c r="O42" i="1"/>
  <c r="O52" i="1" s="1"/>
  <c r="E48" i="1"/>
  <c r="E49" i="1"/>
  <c r="E43" i="1"/>
  <c r="E50" i="1"/>
  <c r="E52" i="1" s="1"/>
  <c r="E44" i="1"/>
  <c r="E45" i="1"/>
  <c r="E46" i="1"/>
  <c r="E47" i="1"/>
  <c r="D34" i="1"/>
  <c r="R52" i="1"/>
  <c r="E34" i="1"/>
  <c r="Q48" i="1"/>
  <c r="Q49" i="1"/>
  <c r="Q43" i="1"/>
  <c r="Q50" i="1"/>
  <c r="Q52" i="1" s="1"/>
  <c r="Q44" i="1"/>
  <c r="Q45" i="1"/>
  <c r="Q46" i="1"/>
  <c r="Q47" i="1"/>
  <c r="P34" i="1"/>
  <c r="L52" i="1"/>
  <c r="F52" i="1"/>
  <c r="V52" i="1"/>
  <c r="N47" i="1"/>
  <c r="M34" i="1"/>
  <c r="N48" i="1"/>
  <c r="N49" i="1"/>
  <c r="N43" i="1"/>
  <c r="N50" i="1"/>
  <c r="N44" i="1"/>
  <c r="N45" i="1"/>
  <c r="N46" i="1"/>
  <c r="C34" i="1"/>
  <c r="D48" i="1"/>
  <c r="D49" i="1"/>
  <c r="D43" i="1"/>
  <c r="D50" i="1"/>
  <c r="D52" i="1" s="1"/>
  <c r="D44" i="1"/>
  <c r="D45" i="1"/>
  <c r="D46" i="1"/>
  <c r="D47" i="1"/>
  <c r="J52" i="1"/>
  <c r="B47" i="1"/>
  <c r="B48" i="1"/>
  <c r="B49" i="1"/>
  <c r="B43" i="1"/>
  <c r="B50" i="1"/>
  <c r="B52" i="1" s="1"/>
  <c r="B44" i="1"/>
  <c r="B45" i="1"/>
  <c r="B46" i="1"/>
  <c r="Q34" i="1"/>
</calcChain>
</file>

<file path=xl/sharedStrings.xml><?xml version="1.0" encoding="utf-8"?>
<sst xmlns="http://schemas.openxmlformats.org/spreadsheetml/2006/main" count="66" uniqueCount="46">
  <si>
    <t>Table 6.1</t>
  </si>
  <si>
    <t>TOURISM DIRECT GROSS VALUE ADDED (TDGVA) AT CURRENT PRICES, 2000-2021</t>
  </si>
  <si>
    <t>Levels (in million PhP)</t>
  </si>
  <si>
    <t xml:space="preserve"> Product</t>
  </si>
  <si>
    <r>
      <t>2019</t>
    </r>
    <r>
      <rPr>
        <vertAlign val="superscript"/>
        <sz val="10"/>
        <rFont val="Arial"/>
        <family val="2"/>
      </rPr>
      <t>r</t>
    </r>
  </si>
  <si>
    <r>
      <t>2020</t>
    </r>
    <r>
      <rPr>
        <vertAlign val="superscript"/>
        <sz val="10"/>
        <rFont val="Arial"/>
        <family val="2"/>
      </rPr>
      <t>r</t>
    </r>
  </si>
  <si>
    <t>A.1 Tourism Characteristic products</t>
  </si>
  <si>
    <t>1-Accommodation services for visitors</t>
  </si>
  <si>
    <t>2-Food and beverage serving services</t>
  </si>
  <si>
    <t>3-Transport services</t>
  </si>
  <si>
    <t>4-Travel agencies and other reservation services</t>
  </si>
  <si>
    <t>5-Entertainment and recreation services</t>
  </si>
  <si>
    <t>6-Country-specific tourism characteristic services - shopping</t>
  </si>
  <si>
    <t>7-Miscellaneous</t>
  </si>
  <si>
    <t>A.2 Other products</t>
  </si>
  <si>
    <t>TOTAL TOURISM DIRECT GROSS VALUE ADDED</t>
  </si>
  <si>
    <r>
      <rPr>
        <i/>
        <vertAlign val="superscript"/>
        <sz val="10"/>
        <rFont val="Arial"/>
        <family val="2"/>
      </rPr>
      <t xml:space="preserve">r </t>
    </r>
    <r>
      <rPr>
        <i/>
        <sz val="10"/>
        <rFont val="Arial"/>
        <family val="2"/>
      </rPr>
      <t>- Revised</t>
    </r>
  </si>
  <si>
    <t>Table 6.2</t>
  </si>
  <si>
    <t>Growth rates (in percent)</t>
  </si>
  <si>
    <t>2000-01</t>
  </si>
  <si>
    <t>2001-02</t>
  </si>
  <si>
    <t>2002-03</t>
  </si>
  <si>
    <t>2003-04</t>
  </si>
  <si>
    <t>2004-05</t>
  </si>
  <si>
    <t>2005-06</t>
  </si>
  <si>
    <t>2006-07</t>
  </si>
  <si>
    <t>2007-08</t>
  </si>
  <si>
    <t>2008-09</t>
  </si>
  <si>
    <t>2009-10</t>
  </si>
  <si>
    <t>2010-11</t>
  </si>
  <si>
    <t>2011-12</t>
  </si>
  <si>
    <t>2012-13</t>
  </si>
  <si>
    <t>2013-14</t>
  </si>
  <si>
    <t>2014-15</t>
  </si>
  <si>
    <t>2015-16</t>
  </si>
  <si>
    <t>2016-17</t>
  </si>
  <si>
    <t>2017-18</t>
  </si>
  <si>
    <t>2018-19</t>
  </si>
  <si>
    <t>2019-20</t>
  </si>
  <si>
    <t>2020-21</t>
  </si>
  <si>
    <t>A.1 Tourism Characteristics products</t>
  </si>
  <si>
    <t>1-Accommodation Services for visitors</t>
  </si>
  <si>
    <t xml:space="preserve">                                                                                                                                                                                                                                                                                                                                                                                                                                                                                                                                       </t>
  </si>
  <si>
    <t>Table 6.3</t>
  </si>
  <si>
    <t>Percent share to total (in percent)</t>
  </si>
  <si>
    <t>Note:  TDGVA was derived based on the Production Accounts of Tourism Industries and Other Industries and Total Domestic Supply and Internal Tourism Consumption which were computed using the data from the Supply and Use Table and the National Accounts of the Philippine Statistics Authority.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</si>
</sst>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_(* #,##0_);_(* \(#,##0\);_(* &quot;-&quot;??_);_(@_)"/>
    <numFmt numFmtId="166" formatCode="_(* #,##0.0000_);_(* \(#,##0.0000\);_(* &quot;-&quot;??_);_(@_)"/>
    <numFmt numFmtId="167" formatCode="0.0"/>
    <numFmt numFmtId="168" formatCode="_(* #,##0.0_);_(* \(#,##0.0\);_(* &quot;-&quot;??_);_(@_)"/>
    <numFmt numFmtId="169" formatCode="#,##0.0"/>
  </numFmts>
  <fonts count="5" x14ac:knownFonts="1">
    <font>
      <sz val="10"/>
      <name val="Arial"/>
      <family val="2"/>
    </font>
    <font>
      <sz val="10"/>
      <name val="Arial"/>
      <family val="2"/>
    </font>
    <font>
      <vertAlign val="superscript"/>
      <sz val="10"/>
      <name val="Arial"/>
      <family val="2"/>
    </font>
    <font>
      <i/>
      <sz val="10"/>
      <name val="Arial"/>
      <family val="2"/>
    </font>
    <font>
      <i/>
      <vertAlign val="superscript"/>
      <sz val="10"/>
      <name val="Arial"/>
      <family val="2"/>
    </font>
  </fonts>
  <fills count="2">
    <fill>
      <patternFill patternType="none"/>
    </fill>
    <fill>
      <patternFill patternType="gray125"/>
    </fill>
  </fills>
  <borders count="3">
    <border>
      <left/>
      <right/>
      <top/>
      <bottom/>
      <diagonal/>
    </border>
    <border>
      <left/>
      <right/>
      <top style="dashed">
        <color auto="1"/>
      </top>
      <bottom style="dashed">
        <color auto="1"/>
      </bottom>
      <diagonal/>
    </border>
    <border>
      <left/>
      <right/>
      <top/>
      <bottom style="dashed">
        <color auto="1"/>
      </bottom>
      <diagonal/>
    </border>
  </borders>
  <cellStyleXfs count="2">
    <xf numFmtId="0" fontId="0" fillId="0" borderId="0"/>
    <xf numFmtId="164" fontId="1" fillId="0" borderId="0" applyFont="0" applyFill="0" applyBorder="0" applyAlignment="0" applyProtection="0"/>
  </cellStyleXfs>
  <cellXfs count="46">
    <xf numFmtId="0" fontId="0" fillId="0" borderId="0" xfId="0"/>
    <xf numFmtId="0" fontId="0" fillId="0" borderId="0" xfId="0" applyAlignment="1">
      <alignment vertical="center"/>
    </xf>
    <xf numFmtId="0" fontId="0" fillId="0" borderId="0" xfId="0" applyAlignment="1" applyProtection="1">
      <alignment vertical="center"/>
      <protection locked="0"/>
    </xf>
    <xf numFmtId="3" fontId="0" fillId="0" borderId="0" xfId="0" applyNumberFormat="1"/>
    <xf numFmtId="165" fontId="1" fillId="0" borderId="1" xfId="1" applyNumberFormat="1" applyFont="1" applyBorder="1" applyAlignment="1">
      <alignment horizontal="center" vertical="center"/>
    </xf>
    <xf numFmtId="0" fontId="0" fillId="0" borderId="1" xfId="0" quotePrefix="1" applyBorder="1" applyAlignment="1">
      <alignment horizontal="center" vertical="center" wrapText="1"/>
    </xf>
    <xf numFmtId="0" fontId="0" fillId="0" borderId="1" xfId="0" quotePrefix="1" applyBorder="1" applyAlignment="1" applyProtection="1">
      <alignment horizontal="center" vertical="center"/>
      <protection locked="0"/>
    </xf>
    <xf numFmtId="0" fontId="0" fillId="0" borderId="0" xfId="0" applyAlignment="1">
      <alignment horizontal="center"/>
    </xf>
    <xf numFmtId="165" fontId="1" fillId="0" borderId="0" xfId="1" applyNumberFormat="1" applyFont="1" applyBorder="1" applyAlignment="1">
      <alignment horizontal="left" vertical="center"/>
    </xf>
    <xf numFmtId="0" fontId="0" fillId="0" borderId="0" xfId="0" applyProtection="1">
      <protection locked="0"/>
    </xf>
    <xf numFmtId="165" fontId="1" fillId="0" borderId="0" xfId="1" applyNumberFormat="1" applyFont="1" applyBorder="1"/>
    <xf numFmtId="165" fontId="0" fillId="0" borderId="0" xfId="0" applyNumberFormat="1" applyAlignment="1">
      <alignment vertical="center"/>
    </xf>
    <xf numFmtId="165" fontId="0" fillId="0" borderId="0" xfId="0" applyNumberFormat="1" applyAlignment="1" applyProtection="1">
      <alignment vertical="center"/>
      <protection locked="0"/>
    </xf>
    <xf numFmtId="165" fontId="0" fillId="0" borderId="0" xfId="1" applyNumberFormat="1" applyFont="1" applyBorder="1" applyAlignment="1">
      <alignment horizontal="left" vertical="center" indent="2"/>
    </xf>
    <xf numFmtId="165" fontId="1" fillId="0" borderId="0" xfId="1" applyNumberFormat="1" applyFont="1" applyBorder="1" applyAlignment="1">
      <alignment vertical="center"/>
    </xf>
    <xf numFmtId="165" fontId="1" fillId="0" borderId="0" xfId="1" applyNumberFormat="1" applyFont="1" applyFill="1" applyBorder="1" applyAlignment="1">
      <alignment vertical="center"/>
    </xf>
    <xf numFmtId="165" fontId="1" fillId="0" borderId="0" xfId="1" applyNumberFormat="1" applyFont="1" applyFill="1" applyBorder="1" applyAlignment="1" applyProtection="1">
      <alignment vertical="center"/>
      <protection locked="0"/>
    </xf>
    <xf numFmtId="2" fontId="0" fillId="0" borderId="0" xfId="1" applyNumberFormat="1" applyFont="1"/>
    <xf numFmtId="1" fontId="0" fillId="0" borderId="0" xfId="0" applyNumberFormat="1"/>
    <xf numFmtId="165" fontId="1" fillId="0" borderId="0" xfId="1" applyNumberFormat="1" applyFont="1" applyBorder="1" applyAlignment="1">
      <alignment horizontal="left" vertical="center" indent="2"/>
    </xf>
    <xf numFmtId="165" fontId="0" fillId="0" borderId="0" xfId="1" applyNumberFormat="1" applyFont="1"/>
    <xf numFmtId="165" fontId="1" fillId="0" borderId="0" xfId="1" applyNumberFormat="1" applyFont="1" applyBorder="1" applyAlignment="1" applyProtection="1">
      <alignment vertical="center"/>
      <protection locked="0"/>
    </xf>
    <xf numFmtId="0" fontId="0" fillId="0" borderId="2" xfId="0" applyBorder="1" applyAlignment="1">
      <alignment horizontal="center"/>
    </xf>
    <xf numFmtId="3" fontId="0" fillId="0" borderId="2" xfId="0" applyNumberFormat="1" applyBorder="1"/>
    <xf numFmtId="3" fontId="0" fillId="0" borderId="2" xfId="0" applyNumberFormat="1" applyBorder="1" applyProtection="1">
      <protection locked="0"/>
    </xf>
    <xf numFmtId="0" fontId="3" fillId="0" borderId="0" xfId="0" applyFont="1" applyAlignment="1">
      <alignment horizontal="left" vertical="center"/>
    </xf>
    <xf numFmtId="166" fontId="0" fillId="0" borderId="0" xfId="0" applyNumberFormat="1" applyAlignment="1">
      <alignment vertical="center"/>
    </xf>
    <xf numFmtId="0" fontId="0" fillId="0" borderId="0" xfId="0" applyAlignment="1">
      <alignment horizontal="left"/>
    </xf>
    <xf numFmtId="0" fontId="0" fillId="0" borderId="1" xfId="0" quotePrefix="1" applyBorder="1" applyAlignment="1" applyProtection="1">
      <alignment horizontal="center" vertical="center" wrapText="1"/>
      <protection locked="0"/>
    </xf>
    <xf numFmtId="0" fontId="0" fillId="0" borderId="0" xfId="0" applyAlignment="1" applyProtection="1">
      <alignment horizontal="center"/>
      <protection locked="0"/>
    </xf>
    <xf numFmtId="167" fontId="0" fillId="0" borderId="0" xfId="0" applyNumberFormat="1" applyAlignment="1">
      <alignment vertical="center"/>
    </xf>
    <xf numFmtId="167" fontId="0" fillId="0" borderId="0" xfId="0" applyNumberFormat="1" applyAlignment="1" applyProtection="1">
      <alignment vertical="center"/>
      <protection locked="0"/>
    </xf>
    <xf numFmtId="167" fontId="0" fillId="0" borderId="0" xfId="0" applyNumberFormat="1"/>
    <xf numFmtId="167" fontId="0" fillId="0" borderId="0" xfId="0" applyNumberFormat="1" applyProtection="1">
      <protection locked="0"/>
    </xf>
    <xf numFmtId="167" fontId="1" fillId="0" borderId="2" xfId="1" applyNumberFormat="1" applyFont="1" applyBorder="1"/>
    <xf numFmtId="167" fontId="1" fillId="0" borderId="2" xfId="1" applyNumberFormat="1" applyFont="1" applyBorder="1" applyProtection="1">
      <protection locked="0"/>
    </xf>
    <xf numFmtId="165" fontId="1" fillId="0" borderId="0" xfId="1" applyNumberFormat="1" applyFont="1" applyBorder="1" applyAlignment="1">
      <alignment horizontal="center" vertical="center"/>
    </xf>
    <xf numFmtId="168" fontId="0" fillId="0" borderId="0" xfId="0" applyNumberFormat="1" applyAlignment="1">
      <alignment vertical="center"/>
    </xf>
    <xf numFmtId="168" fontId="1" fillId="0" borderId="0" xfId="1" applyNumberFormat="1" applyFont="1" applyBorder="1" applyAlignment="1">
      <alignment horizontal="center"/>
    </xf>
    <xf numFmtId="168" fontId="0" fillId="0" borderId="0" xfId="0" applyNumberFormat="1" applyAlignment="1" applyProtection="1">
      <alignment vertical="center"/>
      <protection locked="0"/>
    </xf>
    <xf numFmtId="168" fontId="1" fillId="0" borderId="0" xfId="1" applyNumberFormat="1" applyFont="1" applyBorder="1" applyAlignment="1">
      <alignment horizontal="center" vertical="center"/>
    </xf>
    <xf numFmtId="168" fontId="0" fillId="0" borderId="0" xfId="0" applyNumberFormat="1"/>
    <xf numFmtId="168" fontId="0" fillId="0" borderId="0" xfId="0" applyNumberFormat="1" applyProtection="1">
      <protection locked="0"/>
    </xf>
    <xf numFmtId="169" fontId="0" fillId="0" borderId="2" xfId="0" applyNumberFormat="1" applyBorder="1"/>
    <xf numFmtId="169" fontId="0" fillId="0" borderId="2" xfId="0" applyNumberFormat="1" applyBorder="1" applyProtection="1">
      <protection locked="0"/>
    </xf>
    <xf numFmtId="0" fontId="0" fillId="0" borderId="0" xfId="0" applyAlignment="1">
      <alignment horizontal="left"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Esso_server\EISAD_Files\lea\PTSA\PSY%20chapter%20on%20touris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Ns_statistics\eisad\Documents%20and%20Settings\ra.clavido\Desktop\PTSA\Inbound\Inbound%20tourism%20expenditure%20(2000-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8_10"/>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rival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1F1039-5B47-4DA2-945F-EB807E1E651F}">
  <sheetPr>
    <pageSetUpPr fitToPage="1"/>
  </sheetPr>
  <dimension ref="A1:AO54"/>
  <sheetViews>
    <sheetView showGridLines="0" tabSelected="1" zoomScale="85" zoomScaleNormal="85" zoomScaleSheetLayoutView="100" zoomScalePageLayoutView="70" workbookViewId="0">
      <pane xSplit="1" topLeftCell="B1" activePane="topRight" state="frozen"/>
      <selection activeCell="T4" sqref="T4"/>
      <selection pane="topRight" activeCell="S37" sqref="S37"/>
    </sheetView>
  </sheetViews>
  <sheetFormatPr defaultColWidth="8.85546875" defaultRowHeight="12.75" x14ac:dyDescent="0.2"/>
  <cols>
    <col min="1" max="1" width="58.7109375" customWidth="1"/>
    <col min="2" max="23" width="11" customWidth="1"/>
    <col min="24" max="24" width="11.28515625" bestFit="1" customWidth="1"/>
    <col min="25" max="25" width="13.7109375" bestFit="1" customWidth="1"/>
  </cols>
  <sheetData>
    <row r="1" spans="1:25" x14ac:dyDescent="0.2">
      <c r="A1" s="1" t="s">
        <v>0</v>
      </c>
      <c r="B1" s="1"/>
      <c r="C1" s="1"/>
      <c r="D1" s="1"/>
      <c r="E1" s="1"/>
      <c r="F1" s="1"/>
      <c r="G1" s="1"/>
      <c r="H1" s="1"/>
      <c r="I1" s="1"/>
      <c r="J1" s="1"/>
      <c r="K1" s="1"/>
      <c r="L1" s="1"/>
      <c r="M1" s="1"/>
      <c r="N1" s="1"/>
      <c r="O1" s="1"/>
      <c r="P1" s="1"/>
      <c r="Q1" s="1"/>
      <c r="R1" s="1"/>
      <c r="S1" s="1"/>
      <c r="T1" s="1"/>
      <c r="U1" s="1"/>
      <c r="V1" s="1"/>
    </row>
    <row r="2" spans="1:25" x14ac:dyDescent="0.2">
      <c r="A2" s="2" t="s">
        <v>1</v>
      </c>
      <c r="B2" s="1"/>
      <c r="C2" s="1"/>
      <c r="D2" s="1"/>
      <c r="E2" s="1"/>
      <c r="F2" s="1"/>
      <c r="G2" s="1"/>
      <c r="H2" s="1"/>
      <c r="I2" s="1"/>
      <c r="J2" s="1"/>
      <c r="K2" s="1"/>
      <c r="L2" s="1"/>
      <c r="M2" s="1"/>
      <c r="N2" s="1"/>
      <c r="O2" s="1"/>
      <c r="P2" s="1"/>
      <c r="Q2" s="1"/>
      <c r="R2" s="1"/>
      <c r="S2" s="1"/>
      <c r="T2" s="1"/>
      <c r="U2" s="1"/>
      <c r="V2" s="1"/>
    </row>
    <row r="3" spans="1:25" x14ac:dyDescent="0.2">
      <c r="A3" s="3" t="s">
        <v>2</v>
      </c>
      <c r="B3" s="1"/>
      <c r="C3" s="1"/>
      <c r="D3" s="1"/>
      <c r="E3" s="1"/>
      <c r="F3" s="1"/>
      <c r="G3" s="1"/>
      <c r="H3" s="1"/>
      <c r="I3" s="1"/>
      <c r="J3" s="1"/>
      <c r="K3" s="1"/>
      <c r="L3" s="1"/>
      <c r="M3" s="1"/>
    </row>
    <row r="4" spans="1:25" s="7" customFormat="1" ht="28.5" customHeight="1" x14ac:dyDescent="0.2">
      <c r="A4" s="4" t="s">
        <v>3</v>
      </c>
      <c r="B4" s="5">
        <v>2000</v>
      </c>
      <c r="C4" s="5">
        <v>2001</v>
      </c>
      <c r="D4" s="5">
        <v>2002</v>
      </c>
      <c r="E4" s="5">
        <v>2003</v>
      </c>
      <c r="F4" s="5">
        <v>2004</v>
      </c>
      <c r="G4" s="5">
        <v>2005</v>
      </c>
      <c r="H4" s="5">
        <v>2006</v>
      </c>
      <c r="I4" s="5">
        <v>2007</v>
      </c>
      <c r="J4" s="5">
        <v>2008</v>
      </c>
      <c r="K4" s="5">
        <v>2009</v>
      </c>
      <c r="L4" s="5">
        <v>2010</v>
      </c>
      <c r="M4" s="5">
        <v>2011</v>
      </c>
      <c r="N4" s="5">
        <v>2012</v>
      </c>
      <c r="O4" s="5">
        <v>2013</v>
      </c>
      <c r="P4" s="5">
        <v>2014</v>
      </c>
      <c r="Q4" s="5">
        <v>2015</v>
      </c>
      <c r="R4" s="5">
        <v>2016</v>
      </c>
      <c r="S4" s="5">
        <v>2017</v>
      </c>
      <c r="T4" s="5">
        <v>2018</v>
      </c>
      <c r="U4" s="6" t="s">
        <v>4</v>
      </c>
      <c r="V4" s="6" t="s">
        <v>5</v>
      </c>
      <c r="W4" s="6">
        <v>2021</v>
      </c>
    </row>
    <row r="5" spans="1:25" x14ac:dyDescent="0.2">
      <c r="A5" s="8"/>
      <c r="B5" s="8"/>
      <c r="U5" s="9"/>
      <c r="V5" s="9"/>
      <c r="W5" s="9"/>
    </row>
    <row r="6" spans="1:25" x14ac:dyDescent="0.2">
      <c r="A6" s="10" t="s">
        <v>6</v>
      </c>
      <c r="B6" s="11">
        <f t="shared" ref="B6:U6" si="0">SUM(B7:B13)</f>
        <v>133636.83628417051</v>
      </c>
      <c r="C6" s="11">
        <f t="shared" si="0"/>
        <v>152001.88232118628</v>
      </c>
      <c r="D6" s="11">
        <f t="shared" si="0"/>
        <v>154326.54517641946</v>
      </c>
      <c r="E6" s="11">
        <f t="shared" si="0"/>
        <v>167698.79204228963</v>
      </c>
      <c r="F6" s="11">
        <f t="shared" si="0"/>
        <v>201512.23490533393</v>
      </c>
      <c r="G6" s="11">
        <f t="shared" si="0"/>
        <v>243534.4158071315</v>
      </c>
      <c r="H6" s="11">
        <f t="shared" si="0"/>
        <v>272307.53317184711</v>
      </c>
      <c r="I6" s="11">
        <f t="shared" si="0"/>
        <v>304441.77421692666</v>
      </c>
      <c r="J6" s="11">
        <f t="shared" si="0"/>
        <v>280916.70527866762</v>
      </c>
      <c r="K6" s="11">
        <f t="shared" si="0"/>
        <v>304597.91798113647</v>
      </c>
      <c r="L6" s="11">
        <f t="shared" si="0"/>
        <v>374473.74748799927</v>
      </c>
      <c r="M6" s="11">
        <f t="shared" si="0"/>
        <v>463552.07214454305</v>
      </c>
      <c r="N6" s="11">
        <f t="shared" si="0"/>
        <v>608110.79968317621</v>
      </c>
      <c r="O6" s="11">
        <f t="shared" si="0"/>
        <v>705182.75661009667</v>
      </c>
      <c r="P6" s="11">
        <f t="shared" si="0"/>
        <v>869923.64499702363</v>
      </c>
      <c r="Q6" s="11">
        <f t="shared" si="0"/>
        <v>1061931.8693990319</v>
      </c>
      <c r="R6" s="11">
        <f t="shared" si="0"/>
        <v>1225545.9169745522</v>
      </c>
      <c r="S6" s="11">
        <f t="shared" si="0"/>
        <v>1556188.709317114</v>
      </c>
      <c r="T6" s="11">
        <f t="shared" si="0"/>
        <v>1805398.5692692795</v>
      </c>
      <c r="U6" s="12">
        <f t="shared" si="0"/>
        <v>2044607.5731140687</v>
      </c>
      <c r="V6" s="12">
        <f>SUM(V7:V13)</f>
        <v>442156.14939381019</v>
      </c>
      <c r="W6" s="12">
        <f>SUM(W7:W13)</f>
        <v>494238.77423816407</v>
      </c>
    </row>
    <row r="7" spans="1:25" x14ac:dyDescent="0.2">
      <c r="A7" s="13" t="s">
        <v>7</v>
      </c>
      <c r="B7" s="14">
        <v>36675.29948786366</v>
      </c>
      <c r="C7" s="14">
        <v>40954.742843821135</v>
      </c>
      <c r="D7" s="14">
        <v>40747.947761236836</v>
      </c>
      <c r="E7" s="14">
        <v>43743.584610396159</v>
      </c>
      <c r="F7" s="14">
        <v>52040.917031383928</v>
      </c>
      <c r="G7" s="14">
        <v>55707.282913288793</v>
      </c>
      <c r="H7" s="14">
        <v>63127.393892602784</v>
      </c>
      <c r="I7" s="14">
        <v>73567.2327355905</v>
      </c>
      <c r="J7" s="14">
        <v>60905.495905852018</v>
      </c>
      <c r="K7" s="14">
        <v>69811.834580289273</v>
      </c>
      <c r="L7" s="14">
        <v>85672.478467676134</v>
      </c>
      <c r="M7" s="14">
        <v>110328.24378795341</v>
      </c>
      <c r="N7" s="14">
        <v>123922.36872792656</v>
      </c>
      <c r="O7" s="14">
        <v>151008.87183824505</v>
      </c>
      <c r="P7" s="14">
        <v>195199.20956324739</v>
      </c>
      <c r="Q7" s="14">
        <v>247340.51619244824</v>
      </c>
      <c r="R7" s="14">
        <v>284395.32510552253</v>
      </c>
      <c r="S7" s="15">
        <v>358463.43655700958</v>
      </c>
      <c r="T7" s="15">
        <v>445669.46133549383</v>
      </c>
      <c r="U7" s="16">
        <v>519770.4331359684</v>
      </c>
      <c r="V7" s="12">
        <v>48837.462270882505</v>
      </c>
      <c r="W7" s="12">
        <v>43540.219214736724</v>
      </c>
      <c r="X7" s="17"/>
      <c r="Y7" s="18"/>
    </row>
    <row r="8" spans="1:25" x14ac:dyDescent="0.2">
      <c r="A8" s="19" t="s">
        <v>8</v>
      </c>
      <c r="B8" s="14">
        <v>8243.0731018697898</v>
      </c>
      <c r="C8" s="14">
        <v>9520.6415148161723</v>
      </c>
      <c r="D8" s="14">
        <v>9051.1572111374007</v>
      </c>
      <c r="E8" s="14">
        <v>9675.7234928457074</v>
      </c>
      <c r="F8" s="14">
        <v>13080.28100114012</v>
      </c>
      <c r="G8" s="14">
        <v>15658.497340345695</v>
      </c>
      <c r="H8" s="14">
        <v>21129.249502453647</v>
      </c>
      <c r="I8" s="14">
        <v>24809.738356035872</v>
      </c>
      <c r="J8" s="14">
        <v>20617.600459351514</v>
      </c>
      <c r="K8" s="14">
        <v>22234.917400618851</v>
      </c>
      <c r="L8" s="14">
        <v>25845.873241142341</v>
      </c>
      <c r="M8" s="14">
        <v>30431.246130506552</v>
      </c>
      <c r="N8" s="14">
        <v>44669.834725181048</v>
      </c>
      <c r="O8" s="14">
        <v>55240.840949015495</v>
      </c>
      <c r="P8" s="14">
        <v>68372.17235880364</v>
      </c>
      <c r="Q8" s="14">
        <v>85321.043944893681</v>
      </c>
      <c r="R8" s="14">
        <v>101019.28125003126</v>
      </c>
      <c r="S8" s="15">
        <v>139937.78209653104</v>
      </c>
      <c r="T8" s="15">
        <v>158935.22459001423</v>
      </c>
      <c r="U8" s="16">
        <v>183387.49948072952</v>
      </c>
      <c r="V8" s="12">
        <v>47761.118738729405</v>
      </c>
      <c r="W8" s="12">
        <v>49943.472628138101</v>
      </c>
      <c r="X8" s="17"/>
      <c r="Y8" s="18"/>
    </row>
    <row r="9" spans="1:25" x14ac:dyDescent="0.2">
      <c r="A9" s="19" t="s">
        <v>9</v>
      </c>
      <c r="B9" s="14">
        <v>9034.7846538415488</v>
      </c>
      <c r="C9" s="14">
        <v>12665.714051975834</v>
      </c>
      <c r="D9" s="14">
        <v>14558.164923923181</v>
      </c>
      <c r="E9" s="14">
        <v>15621.783507860382</v>
      </c>
      <c r="F9" s="14">
        <v>17522.91135688678</v>
      </c>
      <c r="G9" s="14">
        <v>19609.649210583342</v>
      </c>
      <c r="H9" s="14">
        <v>20961.973103314049</v>
      </c>
      <c r="I9" s="14">
        <v>22736.949116612483</v>
      </c>
      <c r="J9" s="14">
        <v>19872.616696383393</v>
      </c>
      <c r="K9" s="14">
        <v>18605.138222086793</v>
      </c>
      <c r="L9" s="14">
        <v>31013.412104777526</v>
      </c>
      <c r="M9" s="14">
        <v>39564.670460454683</v>
      </c>
      <c r="N9" s="14">
        <v>42871.606573255754</v>
      </c>
      <c r="O9" s="14">
        <v>44886.807706259846</v>
      </c>
      <c r="P9" s="14">
        <v>51534.844338365176</v>
      </c>
      <c r="Q9" s="14">
        <v>59955.382253243348</v>
      </c>
      <c r="R9" s="14">
        <v>67366.793068639425</v>
      </c>
      <c r="S9" s="15">
        <v>81406.201920829189</v>
      </c>
      <c r="T9" s="15">
        <v>92545.831551563082</v>
      </c>
      <c r="U9" s="16">
        <v>96821.088758045225</v>
      </c>
      <c r="V9" s="12">
        <v>61554.013207987387</v>
      </c>
      <c r="W9" s="12">
        <v>63891.662512523428</v>
      </c>
      <c r="X9" s="17"/>
      <c r="Y9" s="18"/>
    </row>
    <row r="10" spans="1:25" x14ac:dyDescent="0.2">
      <c r="A10" s="13" t="s">
        <v>10</v>
      </c>
      <c r="B10" s="14">
        <v>12515.680603331843</v>
      </c>
      <c r="C10" s="14">
        <v>13564.157035788205</v>
      </c>
      <c r="D10" s="14">
        <v>15351.012599155703</v>
      </c>
      <c r="E10" s="14">
        <v>17378.626740771517</v>
      </c>
      <c r="F10" s="14">
        <v>19281.821050115301</v>
      </c>
      <c r="G10" s="14">
        <v>24374.555040990996</v>
      </c>
      <c r="H10" s="14">
        <v>27565.628463088568</v>
      </c>
      <c r="I10" s="14">
        <v>33848.447091061316</v>
      </c>
      <c r="J10" s="14">
        <v>37043.572853439015</v>
      </c>
      <c r="K10" s="14">
        <v>36656.426564114074</v>
      </c>
      <c r="L10" s="14">
        <v>40891.477275133635</v>
      </c>
      <c r="M10" s="14">
        <v>49322.6080439992</v>
      </c>
      <c r="N10" s="14">
        <v>51382.37784395519</v>
      </c>
      <c r="O10" s="14">
        <v>57786.908219859484</v>
      </c>
      <c r="P10" s="14">
        <v>71937.168429505138</v>
      </c>
      <c r="Q10" s="14">
        <v>91599.306368331352</v>
      </c>
      <c r="R10" s="14">
        <v>107505.65432087406</v>
      </c>
      <c r="S10" s="15">
        <v>134550.35522187751</v>
      </c>
      <c r="T10" s="15">
        <v>164472.6901005923</v>
      </c>
      <c r="U10" s="16">
        <v>184265.21970981621</v>
      </c>
      <c r="V10" s="12">
        <v>31085.645497508343</v>
      </c>
      <c r="W10" s="12">
        <v>43011.624325203433</v>
      </c>
      <c r="X10" s="17"/>
      <c r="Y10" s="18"/>
    </row>
    <row r="11" spans="1:25" x14ac:dyDescent="0.2">
      <c r="A11" s="19" t="s">
        <v>11</v>
      </c>
      <c r="B11" s="14">
        <v>12275.669456350694</v>
      </c>
      <c r="C11" s="14">
        <v>13747.000651739521</v>
      </c>
      <c r="D11" s="14">
        <v>12986.010870895407</v>
      </c>
      <c r="E11" s="14">
        <v>13809.721400497576</v>
      </c>
      <c r="F11" s="14">
        <v>18114.074246761276</v>
      </c>
      <c r="G11" s="14">
        <v>22883.828615853792</v>
      </c>
      <c r="H11" s="14">
        <v>22452.632912383408</v>
      </c>
      <c r="I11" s="14">
        <v>24323.38782312912</v>
      </c>
      <c r="J11" s="14">
        <v>21980.276869130899</v>
      </c>
      <c r="K11" s="14">
        <v>37663.137597247965</v>
      </c>
      <c r="L11" s="14">
        <v>47071.612316372804</v>
      </c>
      <c r="M11" s="14">
        <v>57304.674354132119</v>
      </c>
      <c r="N11" s="14">
        <v>73641.042801873773</v>
      </c>
      <c r="O11" s="14">
        <v>79219.450922403747</v>
      </c>
      <c r="P11" s="14">
        <v>95569.179433956509</v>
      </c>
      <c r="Q11" s="14">
        <v>116690.20194796874</v>
      </c>
      <c r="R11" s="14">
        <v>131148.71378037159</v>
      </c>
      <c r="S11" s="15">
        <v>169856.63071965866</v>
      </c>
      <c r="T11" s="15">
        <v>184598.40735963819</v>
      </c>
      <c r="U11" s="16">
        <v>209055.9021120687</v>
      </c>
      <c r="V11" s="12">
        <v>59179.533306728197</v>
      </c>
      <c r="W11" s="12">
        <v>35895.655377590381</v>
      </c>
      <c r="X11" s="17"/>
      <c r="Y11" s="18"/>
    </row>
    <row r="12" spans="1:25" x14ac:dyDescent="0.2">
      <c r="A12" s="13" t="s">
        <v>12</v>
      </c>
      <c r="B12" s="14">
        <v>30532.710976843133</v>
      </c>
      <c r="C12" s="14">
        <v>35127.989695532575</v>
      </c>
      <c r="D12" s="14">
        <v>35682.017814222199</v>
      </c>
      <c r="E12" s="14">
        <v>39881.948227106608</v>
      </c>
      <c r="F12" s="14">
        <v>50797.485643633292</v>
      </c>
      <c r="G12" s="14">
        <v>64238.049581240753</v>
      </c>
      <c r="H12" s="14">
        <v>79142.320178706665</v>
      </c>
      <c r="I12" s="14">
        <v>85558.153248331349</v>
      </c>
      <c r="J12" s="14">
        <v>82282.280138073998</v>
      </c>
      <c r="K12" s="14">
        <v>78760.171752746595</v>
      </c>
      <c r="L12" s="14">
        <v>97648.112831738254</v>
      </c>
      <c r="M12" s="14">
        <v>122965.16897226825</v>
      </c>
      <c r="N12" s="14">
        <v>137548.11391942401</v>
      </c>
      <c r="O12" s="14">
        <v>155772.84688727336</v>
      </c>
      <c r="P12" s="14">
        <v>192461.72838696575</v>
      </c>
      <c r="Q12" s="14">
        <v>231235.32979766236</v>
      </c>
      <c r="R12" s="14">
        <v>270621.84622819803</v>
      </c>
      <c r="S12" s="15">
        <v>351266.2421887329</v>
      </c>
      <c r="T12" s="15">
        <v>400566.06851980829</v>
      </c>
      <c r="U12" s="16">
        <v>450636.92893426411</v>
      </c>
      <c r="V12" s="12">
        <v>96173.959870114224</v>
      </c>
      <c r="W12" s="12">
        <v>127772.53913391996</v>
      </c>
      <c r="X12" s="17"/>
      <c r="Y12" s="18"/>
    </row>
    <row r="13" spans="1:25" x14ac:dyDescent="0.2">
      <c r="A13" s="13" t="s">
        <v>13</v>
      </c>
      <c r="B13" s="14">
        <v>24359.618004069838</v>
      </c>
      <c r="C13" s="14">
        <v>26421.636527512845</v>
      </c>
      <c r="D13" s="14">
        <v>25950.233995848732</v>
      </c>
      <c r="E13" s="14">
        <v>27587.404062811685</v>
      </c>
      <c r="F13" s="14">
        <v>30674.744575413224</v>
      </c>
      <c r="G13" s="14">
        <v>41062.553104828148</v>
      </c>
      <c r="H13" s="14">
        <v>37928.335119298012</v>
      </c>
      <c r="I13" s="14">
        <v>39597.865846166038</v>
      </c>
      <c r="J13" s="14">
        <v>38214.862356436766</v>
      </c>
      <c r="K13" s="14">
        <v>40866.291864032915</v>
      </c>
      <c r="L13" s="14">
        <v>46330.781251158573</v>
      </c>
      <c r="M13" s="14">
        <v>53635.460395228809</v>
      </c>
      <c r="N13" s="14">
        <v>134075.45509155988</v>
      </c>
      <c r="O13" s="14">
        <v>161267.03008703966</v>
      </c>
      <c r="P13" s="14">
        <v>194849.34248618002</v>
      </c>
      <c r="Q13" s="14">
        <v>229790.08889448404</v>
      </c>
      <c r="R13" s="14">
        <v>263488.30322091538</v>
      </c>
      <c r="S13" s="15">
        <v>320708.06061247509</v>
      </c>
      <c r="T13" s="15">
        <v>358610.88581216929</v>
      </c>
      <c r="U13" s="16">
        <v>400670.50098317669</v>
      </c>
      <c r="V13" s="12">
        <v>97564.416501860149</v>
      </c>
      <c r="W13" s="12">
        <v>130183.60104605205</v>
      </c>
      <c r="X13" s="17"/>
      <c r="Y13" s="18"/>
    </row>
    <row r="14" spans="1:25" x14ac:dyDescent="0.2">
      <c r="A14" s="10" t="s">
        <v>14</v>
      </c>
      <c r="B14" s="14">
        <v>75138.798837302078</v>
      </c>
      <c r="C14" s="14">
        <v>82503.688295863336</v>
      </c>
      <c r="D14" s="14">
        <v>90302.050214496121</v>
      </c>
      <c r="E14" s="14">
        <v>99333.564184181494</v>
      </c>
      <c r="F14" s="14">
        <v>112869.02594013671</v>
      </c>
      <c r="G14" s="14">
        <v>126247.03741655758</v>
      </c>
      <c r="H14" s="14">
        <v>141636.83045011212</v>
      </c>
      <c r="I14" s="14">
        <v>157185.06092541094</v>
      </c>
      <c r="J14" s="14">
        <v>178683.29671615793</v>
      </c>
      <c r="K14" s="14">
        <v>187883.42442600761</v>
      </c>
      <c r="L14" s="14">
        <v>212426.04733253128</v>
      </c>
      <c r="M14" s="14">
        <v>230931.49078365351</v>
      </c>
      <c r="N14" s="14">
        <v>243758.65688194337</v>
      </c>
      <c r="O14" s="14">
        <v>269119.65074937983</v>
      </c>
      <c r="P14" s="14">
        <v>299292.58931170148</v>
      </c>
      <c r="Q14" s="14">
        <v>318110.22551721544</v>
      </c>
      <c r="R14" s="14">
        <v>349871.1782116277</v>
      </c>
      <c r="S14" s="15">
        <v>388004.021297361</v>
      </c>
      <c r="T14" s="15">
        <v>433561.96499187528</v>
      </c>
      <c r="U14" s="16">
        <v>464035.99535614956</v>
      </c>
      <c r="V14" s="12">
        <v>475040.25973496994</v>
      </c>
      <c r="W14" s="12">
        <v>507059.31643527985</v>
      </c>
      <c r="X14" s="20"/>
    </row>
    <row r="15" spans="1:25" x14ac:dyDescent="0.2">
      <c r="A15" s="14"/>
      <c r="B15" s="14"/>
      <c r="C15" s="14"/>
      <c r="D15" s="14"/>
      <c r="E15" s="14"/>
      <c r="F15" s="14"/>
      <c r="G15" s="14"/>
      <c r="H15" s="14"/>
      <c r="I15" s="14"/>
      <c r="J15" s="14"/>
      <c r="K15" s="14"/>
      <c r="L15" s="14"/>
      <c r="M15" s="14"/>
      <c r="N15" s="14"/>
      <c r="O15" s="14"/>
      <c r="P15" s="14"/>
      <c r="Q15" s="14"/>
      <c r="R15" s="14"/>
      <c r="S15" s="14"/>
      <c r="T15" s="14"/>
      <c r="U15" s="21"/>
      <c r="V15" s="12"/>
      <c r="W15" s="12"/>
      <c r="X15" s="20"/>
    </row>
    <row r="16" spans="1:25" x14ac:dyDescent="0.2">
      <c r="A16" s="22" t="s">
        <v>15</v>
      </c>
      <c r="B16" s="23">
        <f t="shared" ref="B16:U16" si="1">B6+B14</f>
        <v>208775.63512147259</v>
      </c>
      <c r="C16" s="23">
        <f t="shared" si="1"/>
        <v>234505.57061704961</v>
      </c>
      <c r="D16" s="23">
        <f t="shared" si="1"/>
        <v>244628.59539091558</v>
      </c>
      <c r="E16" s="23">
        <f t="shared" si="1"/>
        <v>267032.35622647114</v>
      </c>
      <c r="F16" s="23">
        <f t="shared" si="1"/>
        <v>314381.26084547065</v>
      </c>
      <c r="G16" s="23">
        <f t="shared" si="1"/>
        <v>369781.45322368911</v>
      </c>
      <c r="H16" s="23">
        <f t="shared" si="1"/>
        <v>413944.36362195923</v>
      </c>
      <c r="I16" s="23">
        <f t="shared" si="1"/>
        <v>461626.8351423376</v>
      </c>
      <c r="J16" s="23">
        <f t="shared" si="1"/>
        <v>459600.00199482555</v>
      </c>
      <c r="K16" s="23">
        <f t="shared" si="1"/>
        <v>492481.34240714408</v>
      </c>
      <c r="L16" s="23">
        <f t="shared" si="1"/>
        <v>586899.79482053057</v>
      </c>
      <c r="M16" s="23">
        <f t="shared" si="1"/>
        <v>694483.56292819651</v>
      </c>
      <c r="N16" s="23">
        <f t="shared" si="1"/>
        <v>851869.45656511956</v>
      </c>
      <c r="O16" s="23">
        <f t="shared" si="1"/>
        <v>974302.40735947643</v>
      </c>
      <c r="P16" s="23">
        <f t="shared" si="1"/>
        <v>1169216.2343087252</v>
      </c>
      <c r="Q16" s="23">
        <f t="shared" si="1"/>
        <v>1380042.0949162473</v>
      </c>
      <c r="R16" s="23">
        <f t="shared" si="1"/>
        <v>1575417.09518618</v>
      </c>
      <c r="S16" s="23">
        <f t="shared" si="1"/>
        <v>1944192.730614475</v>
      </c>
      <c r="T16" s="23">
        <f t="shared" si="1"/>
        <v>2238960.5342611549</v>
      </c>
      <c r="U16" s="24">
        <f t="shared" si="1"/>
        <v>2508643.5684702182</v>
      </c>
      <c r="V16" s="24">
        <f>V6+V14</f>
        <v>917196.40912878013</v>
      </c>
      <c r="W16" s="24">
        <f>W6+W14</f>
        <v>1001298.0906734439</v>
      </c>
      <c r="X16" s="20"/>
    </row>
    <row r="17" spans="1:41" ht="14.25" x14ac:dyDescent="0.2">
      <c r="A17" s="25" t="s">
        <v>16</v>
      </c>
      <c r="B17" s="8"/>
      <c r="C17" s="11"/>
      <c r="D17" s="11"/>
      <c r="E17" s="11"/>
      <c r="F17" s="11"/>
      <c r="G17" s="11"/>
      <c r="H17" s="11"/>
      <c r="I17" s="11"/>
      <c r="J17" s="11"/>
      <c r="K17" s="11"/>
      <c r="L17" s="11"/>
      <c r="M17" s="11"/>
      <c r="N17" s="11"/>
      <c r="O17" s="11"/>
      <c r="P17" s="11"/>
      <c r="Q17" s="11"/>
      <c r="R17" s="11"/>
      <c r="S17" s="11"/>
      <c r="T17" s="11"/>
      <c r="U17" s="11"/>
      <c r="V17" s="11"/>
      <c r="W17" s="20"/>
      <c r="X17" s="20"/>
    </row>
    <row r="18" spans="1:41" x14ac:dyDescent="0.2">
      <c r="A18" s="8"/>
      <c r="B18" s="26"/>
      <c r="C18" s="26"/>
      <c r="D18" s="26"/>
      <c r="E18" s="26"/>
      <c r="F18" s="26"/>
      <c r="G18" s="26"/>
      <c r="H18" s="26"/>
      <c r="I18" s="26"/>
      <c r="J18" s="26"/>
      <c r="K18" s="26"/>
      <c r="L18" s="26"/>
      <c r="M18" s="26"/>
      <c r="N18" s="26"/>
      <c r="O18" s="26"/>
      <c r="P18" s="26"/>
      <c r="Q18" s="26"/>
      <c r="R18" s="26"/>
      <c r="S18" s="26"/>
      <c r="T18" s="26"/>
      <c r="U18" s="26"/>
      <c r="V18" s="26"/>
      <c r="W18" s="20"/>
      <c r="X18" s="20"/>
    </row>
    <row r="19" spans="1:41" x14ac:dyDescent="0.2">
      <c r="A19" s="1" t="s">
        <v>17</v>
      </c>
      <c r="B19" s="1"/>
      <c r="C19" s="1"/>
      <c r="D19" s="1"/>
      <c r="E19" s="1"/>
      <c r="F19" s="1"/>
      <c r="G19" s="1"/>
      <c r="H19" s="1"/>
      <c r="I19" s="1"/>
      <c r="J19" s="1"/>
      <c r="K19" s="1"/>
      <c r="L19" s="1"/>
      <c r="M19" s="1"/>
      <c r="N19" s="1"/>
      <c r="O19" s="1"/>
      <c r="P19" s="1"/>
      <c r="Q19" s="1"/>
      <c r="R19" s="1"/>
      <c r="S19" s="1"/>
      <c r="T19" s="1"/>
      <c r="U19" s="1"/>
      <c r="V19" s="1"/>
      <c r="W19" s="20"/>
      <c r="X19" s="20"/>
    </row>
    <row r="20" spans="1:41" x14ac:dyDescent="0.2">
      <c r="A20" s="1" t="str">
        <f>A2</f>
        <v>TOURISM DIRECT GROSS VALUE ADDED (TDGVA) AT CURRENT PRICES, 2000-2021</v>
      </c>
      <c r="B20" s="1"/>
      <c r="C20" s="1"/>
      <c r="D20" s="1"/>
      <c r="E20" s="1"/>
      <c r="F20" s="1"/>
      <c r="G20" s="1"/>
      <c r="H20" s="1"/>
      <c r="I20" s="1"/>
      <c r="J20" s="1"/>
      <c r="K20" s="1"/>
      <c r="L20" s="1"/>
      <c r="M20" s="1"/>
      <c r="N20" s="1"/>
      <c r="O20" s="1"/>
      <c r="P20" s="1"/>
      <c r="Q20" s="1"/>
      <c r="R20" s="1"/>
      <c r="S20" s="1"/>
      <c r="T20" s="1"/>
      <c r="U20" s="1"/>
      <c r="V20" s="1"/>
    </row>
    <row r="21" spans="1:41" x14ac:dyDescent="0.2">
      <c r="A21" s="27" t="s">
        <v>18</v>
      </c>
      <c r="C21" s="1"/>
      <c r="D21" s="1"/>
      <c r="E21" s="1"/>
      <c r="F21" s="1"/>
      <c r="G21" s="1"/>
      <c r="H21" s="1"/>
      <c r="I21" s="1"/>
      <c r="J21" s="1"/>
      <c r="K21" s="1"/>
      <c r="L21" s="1"/>
      <c r="M21" s="1"/>
      <c r="N21" s="1"/>
      <c r="O21" s="1"/>
      <c r="P21" s="1"/>
      <c r="Q21" s="1"/>
      <c r="R21" s="1"/>
      <c r="S21" s="1"/>
      <c r="T21" s="1"/>
    </row>
    <row r="22" spans="1:41" s="7" customFormat="1" ht="28.5" customHeight="1" x14ac:dyDescent="0.2">
      <c r="A22" s="4" t="s">
        <v>3</v>
      </c>
      <c r="B22" s="5" t="s">
        <v>19</v>
      </c>
      <c r="C22" s="5" t="s">
        <v>20</v>
      </c>
      <c r="D22" s="5" t="s">
        <v>21</v>
      </c>
      <c r="E22" s="5" t="s">
        <v>22</v>
      </c>
      <c r="F22" s="5" t="s">
        <v>23</v>
      </c>
      <c r="G22" s="5" t="s">
        <v>24</v>
      </c>
      <c r="H22" s="5" t="s">
        <v>25</v>
      </c>
      <c r="I22" s="5" t="s">
        <v>26</v>
      </c>
      <c r="J22" s="5" t="s">
        <v>27</v>
      </c>
      <c r="K22" s="5" t="s">
        <v>28</v>
      </c>
      <c r="L22" s="5" t="s">
        <v>29</v>
      </c>
      <c r="M22" s="5" t="s">
        <v>30</v>
      </c>
      <c r="N22" s="5" t="s">
        <v>31</v>
      </c>
      <c r="O22" s="5" t="s">
        <v>32</v>
      </c>
      <c r="P22" s="5" t="s">
        <v>33</v>
      </c>
      <c r="Q22" s="5" t="s">
        <v>34</v>
      </c>
      <c r="R22" s="5" t="s">
        <v>35</v>
      </c>
      <c r="S22" s="5" t="s">
        <v>36</v>
      </c>
      <c r="T22" s="5" t="s">
        <v>37</v>
      </c>
      <c r="U22" s="28" t="s">
        <v>38</v>
      </c>
      <c r="V22" s="28" t="s">
        <v>39</v>
      </c>
      <c r="W22" s="29"/>
    </row>
    <row r="23" spans="1:41" x14ac:dyDescent="0.2">
      <c r="A23" s="8"/>
      <c r="B23" s="8"/>
      <c r="U23" s="9"/>
      <c r="V23" s="9"/>
      <c r="W23" s="9"/>
    </row>
    <row r="24" spans="1:41" x14ac:dyDescent="0.2">
      <c r="A24" s="10" t="s">
        <v>40</v>
      </c>
      <c r="B24" s="30">
        <f t="shared" ref="B24:V32" si="2">((C6/B6)-1)*100</f>
        <v>13.742502851506909</v>
      </c>
      <c r="C24" s="30">
        <f t="shared" si="2"/>
        <v>1.5293645182110849</v>
      </c>
      <c r="D24" s="30">
        <f t="shared" si="2"/>
        <v>8.6649039221240898</v>
      </c>
      <c r="E24" s="30">
        <f t="shared" si="2"/>
        <v>20.163200015488101</v>
      </c>
      <c r="F24" s="30">
        <f t="shared" si="2"/>
        <v>20.853414147055972</v>
      </c>
      <c r="G24" s="30">
        <f t="shared" si="2"/>
        <v>11.814805422615349</v>
      </c>
      <c r="H24" s="30">
        <f t="shared" si="2"/>
        <v>11.800716884611617</v>
      </c>
      <c r="I24" s="30">
        <f t="shared" si="2"/>
        <v>-7.7272801995617364</v>
      </c>
      <c r="J24" s="30">
        <f t="shared" si="2"/>
        <v>8.4299766647829788</v>
      </c>
      <c r="K24" s="30">
        <f t="shared" si="2"/>
        <v>22.940350337913394</v>
      </c>
      <c r="L24" s="30">
        <f t="shared" si="2"/>
        <v>23.787602002567198</v>
      </c>
      <c r="M24" s="30">
        <f t="shared" si="2"/>
        <v>31.185002985717936</v>
      </c>
      <c r="N24" s="30">
        <f t="shared" si="2"/>
        <v>15.962873373979658</v>
      </c>
      <c r="O24" s="30">
        <f t="shared" si="2"/>
        <v>23.361445929117352</v>
      </c>
      <c r="P24" s="30">
        <f t="shared" si="2"/>
        <v>22.071847972664905</v>
      </c>
      <c r="Q24" s="30">
        <f t="shared" si="2"/>
        <v>15.407207589326122</v>
      </c>
      <c r="R24" s="30">
        <f t="shared" si="2"/>
        <v>26.979225156965491</v>
      </c>
      <c r="S24" s="30">
        <f t="shared" si="2"/>
        <v>16.014115669912798</v>
      </c>
      <c r="T24" s="30">
        <f t="shared" si="2"/>
        <v>13.249650681932646</v>
      </c>
      <c r="U24" s="31">
        <f t="shared" si="2"/>
        <v>-78.374522563252668</v>
      </c>
      <c r="V24" s="31">
        <f t="shared" si="2"/>
        <v>11.779237926637109</v>
      </c>
      <c r="W24" s="9"/>
    </row>
    <row r="25" spans="1:41" x14ac:dyDescent="0.2">
      <c r="A25" s="13" t="s">
        <v>41</v>
      </c>
      <c r="B25" s="30">
        <f t="shared" si="2"/>
        <v>11.668461923190554</v>
      </c>
      <c r="C25" s="30">
        <f t="shared" si="2"/>
        <v>-0.50493561483929694</v>
      </c>
      <c r="D25" s="30">
        <f t="shared" si="2"/>
        <v>7.3516263118631242</v>
      </c>
      <c r="E25" s="30">
        <f t="shared" si="2"/>
        <v>18.968112684153038</v>
      </c>
      <c r="F25" s="30">
        <f t="shared" si="2"/>
        <v>7.0451600222452226</v>
      </c>
      <c r="G25" s="30">
        <f t="shared" si="2"/>
        <v>13.319822097343659</v>
      </c>
      <c r="H25" s="30">
        <f t="shared" si="2"/>
        <v>16.537731401915281</v>
      </c>
      <c r="I25" s="30">
        <f t="shared" si="2"/>
        <v>-17.211109292701398</v>
      </c>
      <c r="J25" s="30">
        <f t="shared" si="2"/>
        <v>14.623210174997524</v>
      </c>
      <c r="K25" s="30">
        <f t="shared" si="2"/>
        <v>22.719133486093735</v>
      </c>
      <c r="L25" s="30">
        <f t="shared" si="2"/>
        <v>28.779096579515674</v>
      </c>
      <c r="M25" s="30">
        <f t="shared" si="2"/>
        <v>12.321527537500309</v>
      </c>
      <c r="N25" s="30">
        <f t="shared" si="2"/>
        <v>21.857638284648438</v>
      </c>
      <c r="O25" s="30">
        <f t="shared" si="2"/>
        <v>29.263404982150565</v>
      </c>
      <c r="P25" s="30">
        <f t="shared" si="2"/>
        <v>26.711843119583079</v>
      </c>
      <c r="Q25" s="30">
        <f t="shared" si="2"/>
        <v>14.981293596170486</v>
      </c>
      <c r="R25" s="30">
        <f t="shared" si="2"/>
        <v>26.044067856602314</v>
      </c>
      <c r="S25" s="30">
        <f t="shared" si="2"/>
        <v>24.327732171539097</v>
      </c>
      <c r="T25" s="30">
        <f t="shared" si="2"/>
        <v>16.626890157208329</v>
      </c>
      <c r="U25" s="31">
        <f t="shared" si="2"/>
        <v>-90.604032250117044</v>
      </c>
      <c r="V25" s="31">
        <f t="shared" si="2"/>
        <v>-10.846679597649899</v>
      </c>
      <c r="W25" s="9"/>
    </row>
    <row r="26" spans="1:41" x14ac:dyDescent="0.2">
      <c r="A26" s="13" t="s">
        <v>8</v>
      </c>
      <c r="B26" s="30">
        <f t="shared" si="2"/>
        <v>15.49869080569708</v>
      </c>
      <c r="C26" s="30">
        <f t="shared" si="2"/>
        <v>-4.9312255161393592</v>
      </c>
      <c r="D26" s="30">
        <f t="shared" si="2"/>
        <v>6.9004025357087162</v>
      </c>
      <c r="E26" s="30">
        <f t="shared" si="2"/>
        <v>35.186593651748765</v>
      </c>
      <c r="F26" s="30">
        <f t="shared" si="2"/>
        <v>19.710710641314577</v>
      </c>
      <c r="G26" s="30">
        <f t="shared" si="2"/>
        <v>34.937912899292115</v>
      </c>
      <c r="H26" s="30">
        <f t="shared" si="2"/>
        <v>17.418928453444728</v>
      </c>
      <c r="I26" s="30">
        <f t="shared" si="2"/>
        <v>-16.89714674344588</v>
      </c>
      <c r="J26" s="30">
        <f t="shared" si="2"/>
        <v>7.8443509682707635</v>
      </c>
      <c r="K26" s="30">
        <f t="shared" si="2"/>
        <v>16.240023632482604</v>
      </c>
      <c r="L26" s="30">
        <f t="shared" si="2"/>
        <v>17.741218671865422</v>
      </c>
      <c r="M26" s="30">
        <f t="shared" si="2"/>
        <v>46.78937081186654</v>
      </c>
      <c r="N26" s="30">
        <f t="shared" si="2"/>
        <v>23.66475338194034</v>
      </c>
      <c r="O26" s="30">
        <f t="shared" si="2"/>
        <v>23.771056313041463</v>
      </c>
      <c r="P26" s="30">
        <f t="shared" si="2"/>
        <v>24.789137161162177</v>
      </c>
      <c r="Q26" s="30">
        <f t="shared" si="2"/>
        <v>18.399021600434939</v>
      </c>
      <c r="R26" s="30">
        <f t="shared" si="2"/>
        <v>38.525814443455801</v>
      </c>
      <c r="S26" s="30">
        <f t="shared" si="2"/>
        <v>13.575634977820705</v>
      </c>
      <c r="T26" s="30">
        <f t="shared" si="2"/>
        <v>15.385056996516555</v>
      </c>
      <c r="U26" s="31">
        <f t="shared" si="2"/>
        <v>-73.956175380564488</v>
      </c>
      <c r="V26" s="31">
        <f t="shared" si="2"/>
        <v>4.5693106590466659</v>
      </c>
      <c r="W26" s="9"/>
    </row>
    <row r="27" spans="1:41" x14ac:dyDescent="0.2">
      <c r="A27" s="13" t="s">
        <v>9</v>
      </c>
      <c r="B27" s="30">
        <f t="shared" si="2"/>
        <v>40.188333615571345</v>
      </c>
      <c r="C27" s="30">
        <f t="shared" si="2"/>
        <v>14.94152531930979</v>
      </c>
      <c r="D27" s="30">
        <f t="shared" si="2"/>
        <v>7.3059935060178827</v>
      </c>
      <c r="E27" s="30">
        <f t="shared" si="2"/>
        <v>12.169723438234881</v>
      </c>
      <c r="F27" s="30">
        <f t="shared" si="2"/>
        <v>11.908625291746633</v>
      </c>
      <c r="G27" s="30">
        <f t="shared" si="2"/>
        <v>6.8962166442062323</v>
      </c>
      <c r="H27" s="30">
        <f t="shared" si="2"/>
        <v>8.4675998988750436</v>
      </c>
      <c r="I27" s="30">
        <f t="shared" si="2"/>
        <v>-12.597699038418043</v>
      </c>
      <c r="J27" s="30">
        <f t="shared" si="2"/>
        <v>-6.3780150025601223</v>
      </c>
      <c r="K27" s="30">
        <f t="shared" si="2"/>
        <v>66.69272614142929</v>
      </c>
      <c r="L27" s="30">
        <f t="shared" si="2"/>
        <v>27.572775052248645</v>
      </c>
      <c r="M27" s="30">
        <f t="shared" si="2"/>
        <v>8.358305716476</v>
      </c>
      <c r="N27" s="30">
        <f t="shared" si="2"/>
        <v>4.7005496039917993</v>
      </c>
      <c r="O27" s="30">
        <f t="shared" si="2"/>
        <v>14.810669263027588</v>
      </c>
      <c r="P27" s="30">
        <f t="shared" si="2"/>
        <v>16.339503927849243</v>
      </c>
      <c r="Q27" s="30">
        <f t="shared" si="2"/>
        <v>12.36154376281231</v>
      </c>
      <c r="R27" s="30">
        <f t="shared" si="2"/>
        <v>20.840251127710864</v>
      </c>
      <c r="S27" s="30">
        <f t="shared" si="2"/>
        <v>13.684006092763834</v>
      </c>
      <c r="T27" s="30">
        <f t="shared" si="2"/>
        <v>4.61961077533799</v>
      </c>
      <c r="U27" s="31">
        <f t="shared" si="2"/>
        <v>-36.424993771955869</v>
      </c>
      <c r="V27" s="31">
        <f t="shared" si="2"/>
        <v>3.7977203803710724</v>
      </c>
      <c r="W27" s="9"/>
    </row>
    <row r="28" spans="1:41" x14ac:dyDescent="0.2">
      <c r="A28" s="19" t="s">
        <v>10</v>
      </c>
      <c r="B28" s="30">
        <f t="shared" si="2"/>
        <v>8.3773025669674261</v>
      </c>
      <c r="C28" s="30">
        <f t="shared" si="2"/>
        <v>13.173362403966493</v>
      </c>
      <c r="D28" s="30">
        <f t="shared" si="2"/>
        <v>13.208341329400852</v>
      </c>
      <c r="E28" s="30">
        <f t="shared" si="2"/>
        <v>10.951350401460381</v>
      </c>
      <c r="F28" s="30">
        <f t="shared" si="2"/>
        <v>26.412100691315366</v>
      </c>
      <c r="G28" s="30">
        <f t="shared" si="2"/>
        <v>13.091822257805742</v>
      </c>
      <c r="H28" s="30">
        <f t="shared" si="2"/>
        <v>22.792219797875045</v>
      </c>
      <c r="I28" s="30">
        <f t="shared" si="2"/>
        <v>9.4395047246391037</v>
      </c>
      <c r="J28" s="30">
        <f t="shared" si="2"/>
        <v>-1.0451105536084859</v>
      </c>
      <c r="K28" s="30">
        <f t="shared" si="2"/>
        <v>11.553364874811866</v>
      </c>
      <c r="L28" s="30">
        <f t="shared" si="2"/>
        <v>20.618308094221362</v>
      </c>
      <c r="M28" s="30">
        <f t="shared" si="2"/>
        <v>4.1761169606411075</v>
      </c>
      <c r="N28" s="30">
        <f t="shared" si="2"/>
        <v>12.464449184026517</v>
      </c>
      <c r="O28" s="30">
        <f t="shared" si="2"/>
        <v>24.486965379439816</v>
      </c>
      <c r="P28" s="30">
        <f t="shared" si="2"/>
        <v>27.33237680614873</v>
      </c>
      <c r="Q28" s="30">
        <f t="shared" si="2"/>
        <v>17.365140177570183</v>
      </c>
      <c r="R28" s="30">
        <f t="shared" si="2"/>
        <v>25.156538111272408</v>
      </c>
      <c r="S28" s="30">
        <f t="shared" si="2"/>
        <v>22.238763197147993</v>
      </c>
      <c r="T28" s="30">
        <f t="shared" si="2"/>
        <v>12.033930737752696</v>
      </c>
      <c r="U28" s="31">
        <f t="shared" si="2"/>
        <v>-83.129944138963126</v>
      </c>
      <c r="V28" s="31">
        <f t="shared" si="2"/>
        <v>38.364906492454899</v>
      </c>
      <c r="W28" s="9"/>
      <c r="AO28" t="s">
        <v>42</v>
      </c>
    </row>
    <row r="29" spans="1:41" x14ac:dyDescent="0.2">
      <c r="A29" s="19" t="s">
        <v>11</v>
      </c>
      <c r="B29" s="30">
        <f t="shared" si="2"/>
        <v>11.985751169176751</v>
      </c>
      <c r="C29" s="30">
        <f t="shared" si="2"/>
        <v>-5.5356786554587085</v>
      </c>
      <c r="D29" s="30">
        <f t="shared" si="2"/>
        <v>6.3430605271422635</v>
      </c>
      <c r="E29" s="30">
        <f t="shared" si="2"/>
        <v>31.169005669503314</v>
      </c>
      <c r="F29" s="30">
        <f t="shared" si="2"/>
        <v>26.331758963311792</v>
      </c>
      <c r="G29" s="30">
        <f t="shared" si="2"/>
        <v>-1.8842813006021863</v>
      </c>
      <c r="H29" s="30">
        <f t="shared" si="2"/>
        <v>8.3320068432327421</v>
      </c>
      <c r="I29" s="30">
        <f t="shared" si="2"/>
        <v>-9.6331603600471993</v>
      </c>
      <c r="J29" s="30">
        <f t="shared" si="2"/>
        <v>71.349696009253066</v>
      </c>
      <c r="K29" s="30">
        <f t="shared" si="2"/>
        <v>24.980591951033617</v>
      </c>
      <c r="L29" s="30">
        <f t="shared" si="2"/>
        <v>21.739348907324295</v>
      </c>
      <c r="M29" s="30">
        <f t="shared" si="2"/>
        <v>28.507916032793368</v>
      </c>
      <c r="N29" s="30">
        <f t="shared" si="2"/>
        <v>7.57513461010908</v>
      </c>
      <c r="O29" s="30">
        <f t="shared" si="2"/>
        <v>20.638527938760241</v>
      </c>
      <c r="P29" s="30">
        <f t="shared" si="2"/>
        <v>22.100244701387229</v>
      </c>
      <c r="Q29" s="30">
        <f t="shared" si="2"/>
        <v>12.390510592183034</v>
      </c>
      <c r="R29" s="30">
        <f t="shared" si="2"/>
        <v>29.514522730363435</v>
      </c>
      <c r="S29" s="30">
        <f t="shared" si="2"/>
        <v>8.6789527011813981</v>
      </c>
      <c r="T29" s="30">
        <f t="shared" si="2"/>
        <v>13.249028039977585</v>
      </c>
      <c r="U29" s="31">
        <f t="shared" si="2"/>
        <v>-71.692005483297095</v>
      </c>
      <c r="V29" s="31">
        <f t="shared" si="2"/>
        <v>-39.344477098961242</v>
      </c>
      <c r="W29" s="9"/>
    </row>
    <row r="30" spans="1:41" x14ac:dyDescent="0.2">
      <c r="A30" s="19" t="s">
        <v>12</v>
      </c>
      <c r="B30" s="30">
        <f t="shared" si="2"/>
        <v>15.050346240707647</v>
      </c>
      <c r="C30" s="30">
        <f t="shared" si="2"/>
        <v>1.5771700102727104</v>
      </c>
      <c r="D30" s="30">
        <f t="shared" si="2"/>
        <v>11.770439762547259</v>
      </c>
      <c r="E30" s="30">
        <f t="shared" si="2"/>
        <v>27.369619343489624</v>
      </c>
      <c r="F30" s="30">
        <f t="shared" si="2"/>
        <v>26.459112625965254</v>
      </c>
      <c r="G30" s="30">
        <f t="shared" si="2"/>
        <v>23.201623795592894</v>
      </c>
      <c r="H30" s="30">
        <f t="shared" si="2"/>
        <v>8.1067032848385789</v>
      </c>
      <c r="I30" s="30">
        <f t="shared" si="2"/>
        <v>-3.8288263431179637</v>
      </c>
      <c r="J30" s="30">
        <f t="shared" si="2"/>
        <v>-4.2805186966344611</v>
      </c>
      <c r="K30" s="30">
        <f t="shared" si="2"/>
        <v>23.981589499686407</v>
      </c>
      <c r="L30" s="30">
        <f t="shared" si="2"/>
        <v>25.926825830372092</v>
      </c>
      <c r="M30" s="30">
        <f t="shared" si="2"/>
        <v>11.859411139787547</v>
      </c>
      <c r="N30" s="30">
        <f t="shared" si="2"/>
        <v>13.249714916865706</v>
      </c>
      <c r="O30" s="30">
        <f t="shared" si="2"/>
        <v>23.552809255802252</v>
      </c>
      <c r="P30" s="30">
        <f t="shared" si="2"/>
        <v>20.146135928249564</v>
      </c>
      <c r="Q30" s="30">
        <f t="shared" si="2"/>
        <v>17.033087662252999</v>
      </c>
      <c r="R30" s="30">
        <f t="shared" si="2"/>
        <v>29.799662179723896</v>
      </c>
      <c r="S30" s="30">
        <f t="shared" si="2"/>
        <v>14.034888756713194</v>
      </c>
      <c r="T30" s="30">
        <f t="shared" si="2"/>
        <v>12.500025426387262</v>
      </c>
      <c r="U30" s="31">
        <f t="shared" si="2"/>
        <v>-78.658216028242236</v>
      </c>
      <c r="V30" s="31">
        <f t="shared" si="2"/>
        <v>32.855649602533312</v>
      </c>
      <c r="W30" s="9"/>
    </row>
    <row r="31" spans="1:41" x14ac:dyDescent="0.2">
      <c r="A31" s="19" t="s">
        <v>13</v>
      </c>
      <c r="B31" s="30">
        <f t="shared" si="2"/>
        <v>8.4649050042512997</v>
      </c>
      <c r="C31" s="30">
        <f t="shared" si="2"/>
        <v>-1.7841534197673203</v>
      </c>
      <c r="D31" s="30">
        <f t="shared" si="2"/>
        <v>6.3088836394494585</v>
      </c>
      <c r="E31" s="30">
        <f t="shared" si="2"/>
        <v>11.191123693886551</v>
      </c>
      <c r="F31" s="30">
        <f t="shared" si="2"/>
        <v>33.864368467280023</v>
      </c>
      <c r="G31" s="30">
        <f t="shared" si="2"/>
        <v>-7.6327888758617295</v>
      </c>
      <c r="H31" s="30">
        <f t="shared" si="2"/>
        <v>4.4018033526036948</v>
      </c>
      <c r="I31" s="30">
        <f t="shared" si="2"/>
        <v>-3.492621281919861</v>
      </c>
      <c r="J31" s="30">
        <f t="shared" si="2"/>
        <v>6.9382155111950894</v>
      </c>
      <c r="K31" s="30">
        <f t="shared" si="2"/>
        <v>13.371630108517497</v>
      </c>
      <c r="L31" s="30">
        <f t="shared" si="2"/>
        <v>15.766362981171556</v>
      </c>
      <c r="M31" s="30">
        <f t="shared" si="2"/>
        <v>149.97539706676349</v>
      </c>
      <c r="N31" s="30">
        <f t="shared" si="2"/>
        <v>20.280800074040918</v>
      </c>
      <c r="O31" s="30">
        <f t="shared" si="2"/>
        <v>20.824040959280499</v>
      </c>
      <c r="P31" s="30">
        <f t="shared" si="2"/>
        <v>17.932185945550351</v>
      </c>
      <c r="Q31" s="30">
        <f t="shared" si="2"/>
        <v>14.664781448387455</v>
      </c>
      <c r="R31" s="30">
        <f t="shared" si="2"/>
        <v>21.716241932601154</v>
      </c>
      <c r="S31" s="30">
        <f t="shared" si="2"/>
        <v>11.818482244353001</v>
      </c>
      <c r="T31" s="30">
        <f t="shared" si="2"/>
        <v>11.728482551708463</v>
      </c>
      <c r="U31" s="31">
        <f t="shared" si="2"/>
        <v>-75.649713102797975</v>
      </c>
      <c r="V31" s="31">
        <f t="shared" si="2"/>
        <v>33.433484987398018</v>
      </c>
      <c r="W31" s="9"/>
    </row>
    <row r="32" spans="1:41" x14ac:dyDescent="0.2">
      <c r="A32" s="10" t="s">
        <v>14</v>
      </c>
      <c r="B32" s="30">
        <f t="shared" si="2"/>
        <v>9.8017130597315436</v>
      </c>
      <c r="C32" s="30">
        <f t="shared" si="2"/>
        <v>9.4521373282941958</v>
      </c>
      <c r="D32" s="30">
        <f t="shared" si="2"/>
        <v>10.001449522167704</v>
      </c>
      <c r="E32" s="30">
        <f t="shared" si="2"/>
        <v>13.626272113681681</v>
      </c>
      <c r="F32" s="30">
        <f t="shared" si="2"/>
        <v>11.852686213059261</v>
      </c>
      <c r="G32" s="30">
        <f t="shared" si="2"/>
        <v>12.19022113190289</v>
      </c>
      <c r="H32" s="30">
        <f t="shared" si="2"/>
        <v>10.977533474794377</v>
      </c>
      <c r="I32" s="30">
        <f t="shared" si="2"/>
        <v>13.677022271822992</v>
      </c>
      <c r="J32" s="30">
        <f t="shared" si="2"/>
        <v>5.1488459631815919</v>
      </c>
      <c r="K32" s="30">
        <f t="shared" si="2"/>
        <v>13.062686600216322</v>
      </c>
      <c r="L32" s="30">
        <f t="shared" si="2"/>
        <v>8.7114756798886575</v>
      </c>
      <c r="M32" s="30">
        <f t="shared" si="2"/>
        <v>5.554533101900283</v>
      </c>
      <c r="N32" s="30">
        <f t="shared" si="2"/>
        <v>10.404140797230932</v>
      </c>
      <c r="O32" s="30">
        <f t="shared" si="2"/>
        <v>11.211718831494943</v>
      </c>
      <c r="P32" s="30">
        <f t="shared" si="2"/>
        <v>6.287371247243323</v>
      </c>
      <c r="Q32" s="30">
        <f t="shared" si="2"/>
        <v>9.9842602175934871</v>
      </c>
      <c r="R32" s="30">
        <f t="shared" si="2"/>
        <v>10.899109575315681</v>
      </c>
      <c r="S32" s="30">
        <f t="shared" si="2"/>
        <v>11.741616373506414</v>
      </c>
      <c r="T32" s="30">
        <f t="shared" si="2"/>
        <v>7.0287600908085501</v>
      </c>
      <c r="U32" s="31">
        <f t="shared" si="2"/>
        <v>2.3714247362156771</v>
      </c>
      <c r="V32" s="31">
        <f>((W14/V14)-1)*100</f>
        <v>6.7402827537551557</v>
      </c>
      <c r="W32" s="9"/>
    </row>
    <row r="33" spans="1:23" x14ac:dyDescent="0.2">
      <c r="A33" s="14"/>
      <c r="B33" s="32"/>
      <c r="C33" s="32"/>
      <c r="D33" s="32"/>
      <c r="E33" s="32"/>
      <c r="F33" s="32"/>
      <c r="G33" s="32"/>
      <c r="H33" s="32"/>
      <c r="I33" s="32"/>
      <c r="J33" s="32"/>
      <c r="K33" s="32"/>
      <c r="L33" s="32"/>
      <c r="M33" s="32"/>
      <c r="N33" s="32"/>
      <c r="O33" s="32"/>
      <c r="P33" s="32"/>
      <c r="Q33" s="32"/>
      <c r="R33" s="32"/>
      <c r="S33" s="32"/>
      <c r="T33" s="32"/>
      <c r="U33" s="33"/>
      <c r="V33" s="33"/>
      <c r="W33" s="9"/>
    </row>
    <row r="34" spans="1:23" x14ac:dyDescent="0.2">
      <c r="A34" s="22" t="s">
        <v>15</v>
      </c>
      <c r="B34" s="34">
        <f t="shared" ref="B34:V34" si="3">((C16/B16)-1)*100</f>
        <v>12.324204153710983</v>
      </c>
      <c r="C34" s="34">
        <f t="shared" si="3"/>
        <v>4.3167523684957576</v>
      </c>
      <c r="D34" s="34">
        <f t="shared" si="3"/>
        <v>9.1582755481853795</v>
      </c>
      <c r="E34" s="34">
        <f t="shared" si="3"/>
        <v>17.731523358481226</v>
      </c>
      <c r="F34" s="34">
        <f t="shared" si="3"/>
        <v>17.621976650017189</v>
      </c>
      <c r="G34" s="34">
        <f t="shared" si="3"/>
        <v>11.94297605065524</v>
      </c>
      <c r="H34" s="34">
        <f t="shared" si="3"/>
        <v>11.519053213616193</v>
      </c>
      <c r="I34" s="34">
        <f t="shared" si="3"/>
        <v>-0.43906311185031299</v>
      </c>
      <c r="J34" s="34">
        <f t="shared" si="3"/>
        <v>7.1543386139255816</v>
      </c>
      <c r="K34" s="34">
        <f t="shared" si="3"/>
        <v>19.171985673993074</v>
      </c>
      <c r="L34" s="34">
        <f t="shared" si="3"/>
        <v>18.330858019905129</v>
      </c>
      <c r="M34" s="34">
        <f t="shared" si="3"/>
        <v>22.662292102829127</v>
      </c>
      <c r="N34" s="34">
        <f t="shared" si="3"/>
        <v>14.372266765852482</v>
      </c>
      <c r="O34" s="34">
        <f t="shared" si="3"/>
        <v>20.005475248439343</v>
      </c>
      <c r="P34" s="34">
        <f t="shared" si="3"/>
        <v>18.03138328233771</v>
      </c>
      <c r="Q34" s="34">
        <f t="shared" si="3"/>
        <v>14.157176870883026</v>
      </c>
      <c r="R34" s="34">
        <f t="shared" si="3"/>
        <v>23.408127063945173</v>
      </c>
      <c r="S34" s="34">
        <f t="shared" si="3"/>
        <v>15.161449737213895</v>
      </c>
      <c r="T34" s="34">
        <f t="shared" si="3"/>
        <v>12.045010623559627</v>
      </c>
      <c r="U34" s="35">
        <f t="shared" si="3"/>
        <v>-63.43855218586949</v>
      </c>
      <c r="V34" s="35">
        <f t="shared" si="3"/>
        <v>9.1694298743002722</v>
      </c>
      <c r="W34" s="9"/>
    </row>
    <row r="35" spans="1:23" x14ac:dyDescent="0.2">
      <c r="A35" s="36"/>
      <c r="B35" s="36"/>
      <c r="C35" s="37"/>
      <c r="D35" s="37"/>
      <c r="E35" s="37"/>
      <c r="F35" s="37"/>
      <c r="G35" s="37"/>
      <c r="H35" s="37"/>
      <c r="I35" s="37"/>
      <c r="J35" s="37"/>
      <c r="K35" s="37"/>
      <c r="L35" s="37"/>
      <c r="M35" s="37"/>
      <c r="N35" s="37"/>
      <c r="O35" s="37"/>
      <c r="P35" s="37"/>
      <c r="Q35" s="37"/>
      <c r="R35" s="37"/>
      <c r="S35" s="37"/>
      <c r="T35" s="37"/>
    </row>
    <row r="37" spans="1:23" x14ac:dyDescent="0.2">
      <c r="A37" s="1" t="s">
        <v>43</v>
      </c>
      <c r="B37" s="1"/>
      <c r="C37" s="1"/>
      <c r="D37" s="1"/>
      <c r="E37" s="1"/>
      <c r="F37" s="1"/>
      <c r="G37" s="1"/>
      <c r="H37" s="1"/>
      <c r="I37" s="1"/>
      <c r="J37" s="1"/>
      <c r="K37" s="1"/>
      <c r="L37" s="1"/>
      <c r="M37" s="1"/>
      <c r="N37" s="1"/>
      <c r="O37" s="1"/>
      <c r="P37" s="1"/>
      <c r="Q37" s="1"/>
      <c r="R37" s="1"/>
      <c r="S37" s="1"/>
      <c r="T37" s="1"/>
      <c r="U37" s="1"/>
      <c r="V37" s="1"/>
    </row>
    <row r="38" spans="1:23" x14ac:dyDescent="0.2">
      <c r="A38" s="1" t="str">
        <f>A2</f>
        <v>TOURISM DIRECT GROSS VALUE ADDED (TDGVA) AT CURRENT PRICES, 2000-2021</v>
      </c>
      <c r="B38" s="1"/>
      <c r="C38" s="1"/>
      <c r="D38" s="1"/>
      <c r="E38" s="1"/>
      <c r="F38" s="1"/>
      <c r="G38" s="1"/>
      <c r="H38" s="1"/>
      <c r="I38" s="1"/>
      <c r="J38" s="1"/>
      <c r="K38" s="1"/>
      <c r="L38" s="1"/>
      <c r="M38" s="1"/>
      <c r="N38" s="1"/>
      <c r="O38" s="1"/>
      <c r="P38" s="1"/>
      <c r="Q38" s="1"/>
      <c r="R38" s="1"/>
      <c r="S38" s="1"/>
      <c r="T38" s="1"/>
      <c r="U38" s="1"/>
      <c r="V38" s="1"/>
    </row>
    <row r="39" spans="1:23" x14ac:dyDescent="0.2">
      <c r="A39" s="3" t="s">
        <v>44</v>
      </c>
      <c r="C39" s="1"/>
      <c r="D39" s="1"/>
      <c r="E39" s="1"/>
      <c r="F39" s="1"/>
      <c r="G39" s="1"/>
      <c r="H39" s="1"/>
      <c r="I39" s="1"/>
      <c r="J39" s="1"/>
      <c r="K39" s="1"/>
      <c r="L39" s="1"/>
      <c r="M39" s="1"/>
      <c r="N39" s="1"/>
      <c r="O39" s="1"/>
      <c r="P39" s="1"/>
      <c r="Q39" s="1"/>
      <c r="R39" s="1"/>
      <c r="S39" s="1"/>
      <c r="T39" s="1"/>
      <c r="U39" s="1"/>
      <c r="V39" s="1"/>
    </row>
    <row r="40" spans="1:23" s="7" customFormat="1" ht="28.5" customHeight="1" x14ac:dyDescent="0.2">
      <c r="A40" s="4" t="s">
        <v>3</v>
      </c>
      <c r="B40" s="5">
        <v>2000</v>
      </c>
      <c r="C40" s="5">
        <v>2001</v>
      </c>
      <c r="D40" s="5">
        <v>2002</v>
      </c>
      <c r="E40" s="5">
        <v>2003</v>
      </c>
      <c r="F40" s="5">
        <v>2004</v>
      </c>
      <c r="G40" s="5">
        <v>2005</v>
      </c>
      <c r="H40" s="5">
        <v>2006</v>
      </c>
      <c r="I40" s="5">
        <v>2007</v>
      </c>
      <c r="J40" s="5">
        <v>2008</v>
      </c>
      <c r="K40" s="5">
        <v>2009</v>
      </c>
      <c r="L40" s="5">
        <v>2010</v>
      </c>
      <c r="M40" s="5">
        <v>2011</v>
      </c>
      <c r="N40" s="5">
        <v>2012</v>
      </c>
      <c r="O40" s="5">
        <v>2013</v>
      </c>
      <c r="P40" s="5">
        <v>2014</v>
      </c>
      <c r="Q40" s="5">
        <v>2015</v>
      </c>
      <c r="R40" s="5">
        <v>2016</v>
      </c>
      <c r="S40" s="5">
        <v>2017</v>
      </c>
      <c r="T40" s="5">
        <v>2018</v>
      </c>
      <c r="U40" s="28">
        <v>2019</v>
      </c>
      <c r="V40" s="28">
        <v>2020</v>
      </c>
      <c r="W40" s="28">
        <v>2021</v>
      </c>
    </row>
    <row r="41" spans="1:23" x14ac:dyDescent="0.2">
      <c r="A41" s="8"/>
      <c r="B41" s="8"/>
      <c r="U41" s="9"/>
      <c r="V41" s="9"/>
      <c r="W41" s="9"/>
    </row>
    <row r="42" spans="1:23" x14ac:dyDescent="0.2">
      <c r="A42" s="10" t="s">
        <v>40</v>
      </c>
      <c r="B42" s="38">
        <f t="shared" ref="B42:W50" si="4">B6/B$16*100</f>
        <v>64.009785531925772</v>
      </c>
      <c r="C42" s="37">
        <f t="shared" si="4"/>
        <v>64.818026250390076</v>
      </c>
      <c r="D42" s="37">
        <f t="shared" si="4"/>
        <v>63.086061108189831</v>
      </c>
      <c r="E42" s="37">
        <f t="shared" si="4"/>
        <v>62.800925854866684</v>
      </c>
      <c r="F42" s="37">
        <f t="shared" si="4"/>
        <v>64.098042727929709</v>
      </c>
      <c r="G42" s="37">
        <f t="shared" si="4"/>
        <v>65.859013123573845</v>
      </c>
      <c r="H42" s="37">
        <f t="shared" si="4"/>
        <v>65.783606953647507</v>
      </c>
      <c r="I42" s="37">
        <f t="shared" si="4"/>
        <v>65.949756608723874</v>
      </c>
      <c r="J42" s="37">
        <f t="shared" si="4"/>
        <v>61.121998272278155</v>
      </c>
      <c r="K42" s="37">
        <f t="shared" si="4"/>
        <v>61.849636067901905</v>
      </c>
      <c r="L42" s="37">
        <f t="shared" si="4"/>
        <v>63.805397581116971</v>
      </c>
      <c r="M42" s="37">
        <f t="shared" si="4"/>
        <v>66.747738447550603</v>
      </c>
      <c r="N42" s="37">
        <f t="shared" si="4"/>
        <v>71.385444682472937</v>
      </c>
      <c r="O42" s="37">
        <f t="shared" si="4"/>
        <v>72.378221718784488</v>
      </c>
      <c r="P42" s="37">
        <f t="shared" si="4"/>
        <v>74.402289283243476</v>
      </c>
      <c r="Q42" s="37">
        <f t="shared" si="4"/>
        <v>76.949237513184627</v>
      </c>
      <c r="R42" s="37">
        <f t="shared" si="4"/>
        <v>77.791838156340404</v>
      </c>
      <c r="S42" s="37">
        <f t="shared" si="4"/>
        <v>80.042923976228948</v>
      </c>
      <c r="T42" s="37">
        <f t="shared" si="4"/>
        <v>80.635569124270049</v>
      </c>
      <c r="U42" s="39">
        <f t="shared" si="4"/>
        <v>81.502513900804146</v>
      </c>
      <c r="V42" s="39">
        <f t="shared" si="4"/>
        <v>48.20735722393443</v>
      </c>
      <c r="W42" s="39">
        <f t="shared" si="4"/>
        <v>49.359803922701332</v>
      </c>
    </row>
    <row r="43" spans="1:23" x14ac:dyDescent="0.2">
      <c r="A43" s="13" t="s">
        <v>41</v>
      </c>
      <c r="B43" s="40">
        <f t="shared" si="4"/>
        <v>17.566848481397148</v>
      </c>
      <c r="C43" s="37">
        <f t="shared" si="4"/>
        <v>17.464294232353534</v>
      </c>
      <c r="D43" s="37">
        <f t="shared" si="4"/>
        <v>16.657066479134119</v>
      </c>
      <c r="E43" s="37">
        <f t="shared" si="4"/>
        <v>16.381379855442336</v>
      </c>
      <c r="F43" s="37">
        <f t="shared" si="4"/>
        <v>16.553441159765516</v>
      </c>
      <c r="G43" s="37">
        <f t="shared" si="4"/>
        <v>15.064920759990146</v>
      </c>
      <c r="H43" s="37">
        <f t="shared" si="4"/>
        <v>15.250212212154867</v>
      </c>
      <c r="I43" s="37">
        <f t="shared" si="4"/>
        <v>15.936515630185763</v>
      </c>
      <c r="J43" s="37">
        <f t="shared" si="4"/>
        <v>13.251848485966223</v>
      </c>
      <c r="K43" s="37">
        <f t="shared" si="4"/>
        <v>14.175528810708618</v>
      </c>
      <c r="L43" s="37">
        <f t="shared" si="4"/>
        <v>14.597462671438507</v>
      </c>
      <c r="M43" s="37">
        <f t="shared" si="4"/>
        <v>15.88637221632276</v>
      </c>
      <c r="N43" s="37">
        <f t="shared" si="4"/>
        <v>14.547107866456713</v>
      </c>
      <c r="O43" s="37">
        <f t="shared" si="4"/>
        <v>15.499178766016241</v>
      </c>
      <c r="P43" s="37">
        <f t="shared" si="4"/>
        <v>16.694876776035773</v>
      </c>
      <c r="Q43" s="37">
        <f t="shared" si="4"/>
        <v>17.922679105484747</v>
      </c>
      <c r="R43" s="37">
        <f t="shared" si="4"/>
        <v>18.052065448224251</v>
      </c>
      <c r="S43" s="37">
        <f t="shared" si="4"/>
        <v>18.437649257320022</v>
      </c>
      <c r="T43" s="37">
        <f t="shared" si="4"/>
        <v>19.905195045457216</v>
      </c>
      <c r="U43" s="39">
        <f t="shared" si="4"/>
        <v>20.719182257243769</v>
      </c>
      <c r="V43" s="39">
        <f t="shared" si="4"/>
        <v>5.3246460392569439</v>
      </c>
      <c r="W43" s="39">
        <f t="shared" si="4"/>
        <v>4.3483773334125546</v>
      </c>
    </row>
    <row r="44" spans="1:23" x14ac:dyDescent="0.2">
      <c r="A44" s="13" t="s">
        <v>8</v>
      </c>
      <c r="B44" s="40">
        <f t="shared" si="4"/>
        <v>3.9482926717352327</v>
      </c>
      <c r="C44" s="37">
        <f t="shared" si="4"/>
        <v>4.0598786160024716</v>
      </c>
      <c r="D44" s="37">
        <f t="shared" si="4"/>
        <v>3.6999587871866266</v>
      </c>
      <c r="E44" s="37">
        <f t="shared" si="4"/>
        <v>3.623427373962012</v>
      </c>
      <c r="F44" s="37">
        <f t="shared" si="4"/>
        <v>4.160642706872256</v>
      </c>
      <c r="G44" s="37">
        <f t="shared" si="4"/>
        <v>4.2345275037019006</v>
      </c>
      <c r="H44" s="37">
        <f t="shared" si="4"/>
        <v>5.1043694175650733</v>
      </c>
      <c r="I44" s="37">
        <f t="shared" si="4"/>
        <v>5.3744142383720082</v>
      </c>
      <c r="J44" s="37">
        <f t="shared" si="4"/>
        <v>4.4859878959669013</v>
      </c>
      <c r="K44" s="37">
        <f t="shared" si="4"/>
        <v>4.5148750797216604</v>
      </c>
      <c r="L44" s="37">
        <f t="shared" si="4"/>
        <v>4.403796605355061</v>
      </c>
      <c r="M44" s="37">
        <f t="shared" si="4"/>
        <v>4.3818526103335396</v>
      </c>
      <c r="N44" s="37">
        <f t="shared" si="4"/>
        <v>5.2437417941121289</v>
      </c>
      <c r="O44" s="37">
        <f t="shared" si="4"/>
        <v>5.6697838917105292</v>
      </c>
      <c r="P44" s="37">
        <f t="shared" si="4"/>
        <v>5.8476926981113353</v>
      </c>
      <c r="Q44" s="37">
        <f t="shared" si="4"/>
        <v>6.1824957556871976</v>
      </c>
      <c r="R44" s="37">
        <f t="shared" si="4"/>
        <v>6.4122245187451758</v>
      </c>
      <c r="S44" s="37">
        <f t="shared" si="4"/>
        <v>7.1977319888601148</v>
      </c>
      <c r="T44" s="37">
        <f t="shared" si="4"/>
        <v>7.0986166195404596</v>
      </c>
      <c r="U44" s="39">
        <f t="shared" si="4"/>
        <v>7.3102254056984268</v>
      </c>
      <c r="V44" s="39">
        <f t="shared" si="4"/>
        <v>5.2072945623605733</v>
      </c>
      <c r="W44" s="39">
        <f t="shared" si="4"/>
        <v>4.9878725519737666</v>
      </c>
    </row>
    <row r="45" spans="1:23" x14ac:dyDescent="0.2">
      <c r="A45" s="13" t="s">
        <v>9</v>
      </c>
      <c r="B45" s="40">
        <f t="shared" si="4"/>
        <v>4.3275091217348285</v>
      </c>
      <c r="C45" s="37">
        <f t="shared" si="4"/>
        <v>5.4010290751937386</v>
      </c>
      <c r="D45" s="37">
        <f t="shared" si="4"/>
        <v>5.9511296709443506</v>
      </c>
      <c r="E45" s="37">
        <f t="shared" si="4"/>
        <v>5.8501463001028569</v>
      </c>
      <c r="F45" s="37">
        <f t="shared" si="4"/>
        <v>5.5737773014085281</v>
      </c>
      <c r="G45" s="37">
        <f t="shared" si="4"/>
        <v>5.3030375211168383</v>
      </c>
      <c r="H45" s="37">
        <f t="shared" si="4"/>
        <v>5.0639590595942687</v>
      </c>
      <c r="I45" s="37">
        <f t="shared" si="4"/>
        <v>4.9253958794665378</v>
      </c>
      <c r="J45" s="37">
        <f t="shared" si="4"/>
        <v>4.3238939534658947</v>
      </c>
      <c r="K45" s="37">
        <f t="shared" si="4"/>
        <v>3.7778361574367127</v>
      </c>
      <c r="L45" s="37">
        <f t="shared" si="4"/>
        <v>5.2842772102623048</v>
      </c>
      <c r="M45" s="37">
        <f t="shared" si="4"/>
        <v>5.6969916312541038</v>
      </c>
      <c r="N45" s="37">
        <f t="shared" si="4"/>
        <v>5.0326498083545879</v>
      </c>
      <c r="O45" s="37">
        <f t="shared" si="4"/>
        <v>4.6070714151174741</v>
      </c>
      <c r="P45" s="37">
        <f t="shared" si="4"/>
        <v>4.407640163227299</v>
      </c>
      <c r="Q45" s="37">
        <f t="shared" si="4"/>
        <v>4.3444603953825007</v>
      </c>
      <c r="R45" s="37">
        <f t="shared" si="4"/>
        <v>4.2761242895284273</v>
      </c>
      <c r="S45" s="37">
        <f t="shared" si="4"/>
        <v>4.1871467081918485</v>
      </c>
      <c r="T45" s="37">
        <f t="shared" si="4"/>
        <v>4.1334284430387562</v>
      </c>
      <c r="U45" s="39">
        <f t="shared" si="4"/>
        <v>3.8594996106635886</v>
      </c>
      <c r="V45" s="39">
        <f t="shared" si="4"/>
        <v>6.7111049057045333</v>
      </c>
      <c r="W45" s="39">
        <f t="shared" si="4"/>
        <v>6.3808832861702314</v>
      </c>
    </row>
    <row r="46" spans="1:23" x14ac:dyDescent="0.2">
      <c r="A46" s="19" t="s">
        <v>10</v>
      </c>
      <c r="B46" s="40">
        <f t="shared" si="4"/>
        <v>5.9947994391442299</v>
      </c>
      <c r="C46" s="37">
        <f t="shared" si="4"/>
        <v>5.7841513103919544</v>
      </c>
      <c r="D46" s="37">
        <f t="shared" si="4"/>
        <v>6.2752322861621481</v>
      </c>
      <c r="E46" s="37">
        <f t="shared" si="4"/>
        <v>6.5080602914025292</v>
      </c>
      <c r="F46" s="37">
        <f t="shared" si="4"/>
        <v>6.1332602961958944</v>
      </c>
      <c r="G46" s="37">
        <f t="shared" si="4"/>
        <v>6.5916110255119467</v>
      </c>
      <c r="H46" s="37">
        <f t="shared" si="4"/>
        <v>6.6592592835164872</v>
      </c>
      <c r="I46" s="37">
        <f t="shared" si="4"/>
        <v>7.3324262183814586</v>
      </c>
      <c r="J46" s="37">
        <f t="shared" si="4"/>
        <v>8.0599592455737348</v>
      </c>
      <c r="K46" s="37">
        <f t="shared" si="4"/>
        <v>7.4432112260223411</v>
      </c>
      <c r="L46" s="37">
        <f t="shared" si="4"/>
        <v>6.967369495782143</v>
      </c>
      <c r="M46" s="37">
        <f t="shared" si="4"/>
        <v>7.1020554951706938</v>
      </c>
      <c r="N46" s="37">
        <f t="shared" si="4"/>
        <v>6.031719701647428</v>
      </c>
      <c r="O46" s="37">
        <f t="shared" si="4"/>
        <v>5.9311059670345818</v>
      </c>
      <c r="P46" s="37">
        <f t="shared" si="4"/>
        <v>6.1525974681694784</v>
      </c>
      <c r="Q46" s="37">
        <f t="shared" si="4"/>
        <v>6.637428431042923</v>
      </c>
      <c r="R46" s="37">
        <f t="shared" si="4"/>
        <v>6.8239486958321489</v>
      </c>
      <c r="S46" s="37">
        <f t="shared" si="4"/>
        <v>6.9206284491842531</v>
      </c>
      <c r="T46" s="37">
        <f t="shared" si="4"/>
        <v>7.3459396708333413</v>
      </c>
      <c r="U46" s="39">
        <f t="shared" si="4"/>
        <v>7.3452132469413316</v>
      </c>
      <c r="V46" s="39">
        <f t="shared" si="4"/>
        <v>3.3892027038173596</v>
      </c>
      <c r="W46" s="39">
        <f t="shared" si="4"/>
        <v>4.2955863719139886</v>
      </c>
    </row>
    <row r="47" spans="1:23" x14ac:dyDescent="0.2">
      <c r="A47" s="19" t="s">
        <v>11</v>
      </c>
      <c r="B47" s="40">
        <f t="shared" si="4"/>
        <v>5.8798381569804841</v>
      </c>
      <c r="C47" s="37">
        <f t="shared" si="4"/>
        <v>5.8621211494325385</v>
      </c>
      <c r="D47" s="37">
        <f t="shared" si="4"/>
        <v>5.308459892084084</v>
      </c>
      <c r="E47" s="37">
        <f t="shared" si="4"/>
        <v>5.1715535883544765</v>
      </c>
      <c r="F47" s="37">
        <f t="shared" si="4"/>
        <v>5.7618174181396187</v>
      </c>
      <c r="G47" s="37">
        <f t="shared" si="4"/>
        <v>6.1884738718928798</v>
      </c>
      <c r="H47" s="37">
        <f t="shared" si="4"/>
        <v>5.4240702098044764</v>
      </c>
      <c r="I47" s="37">
        <f t="shared" si="4"/>
        <v>5.2690584626929819</v>
      </c>
      <c r="J47" s="37">
        <f t="shared" si="4"/>
        <v>4.7824797157808474</v>
      </c>
      <c r="K47" s="37">
        <f t="shared" si="4"/>
        <v>7.6476273016067076</v>
      </c>
      <c r="L47" s="37">
        <f t="shared" si="4"/>
        <v>8.0203831611096295</v>
      </c>
      <c r="M47" s="37">
        <f t="shared" si="4"/>
        <v>8.2514083000776388</v>
      </c>
      <c r="N47" s="37">
        <f t="shared" si="4"/>
        <v>8.6446394144481715</v>
      </c>
      <c r="O47" s="37">
        <f t="shared" si="4"/>
        <v>8.1308893752096747</v>
      </c>
      <c r="P47" s="37">
        <f t="shared" si="4"/>
        <v>8.173781429784869</v>
      </c>
      <c r="Q47" s="37">
        <f t="shared" si="4"/>
        <v>8.4555538108459292</v>
      </c>
      <c r="R47" s="37">
        <f t="shared" si="4"/>
        <v>8.3246978962655387</v>
      </c>
      <c r="S47" s="37">
        <f t="shared" si="4"/>
        <v>8.7366148450711645</v>
      </c>
      <c r="T47" s="37">
        <f t="shared" si="4"/>
        <v>8.2448263171621594</v>
      </c>
      <c r="U47" s="39">
        <f t="shared" si="4"/>
        <v>8.3334238765354733</v>
      </c>
      <c r="V47" s="39">
        <f t="shared" si="4"/>
        <v>6.4522203442707786</v>
      </c>
      <c r="W47" s="39">
        <f t="shared" si="4"/>
        <v>3.5849119969307055</v>
      </c>
    </row>
    <row r="48" spans="1:23" x14ac:dyDescent="0.2">
      <c r="A48" s="19" t="s">
        <v>12</v>
      </c>
      <c r="B48" s="40">
        <f t="shared" si="4"/>
        <v>14.624652421283828</v>
      </c>
      <c r="C48" s="37">
        <f t="shared" si="4"/>
        <v>14.979597117075313</v>
      </c>
      <c r="D48" s="37">
        <f t="shared" si="4"/>
        <v>14.586200667670299</v>
      </c>
      <c r="E48" s="37">
        <f t="shared" si="4"/>
        <v>14.935249342324111</v>
      </c>
      <c r="F48" s="37">
        <f t="shared" si="4"/>
        <v>16.157924141859723</v>
      </c>
      <c r="G48" s="37">
        <f t="shared" si="4"/>
        <v>17.371896027024835</v>
      </c>
      <c r="H48" s="37">
        <f t="shared" si="4"/>
        <v>19.119071820720464</v>
      </c>
      <c r="I48" s="37">
        <f t="shared" si="4"/>
        <v>18.534051041887636</v>
      </c>
      <c r="J48" s="37">
        <f t="shared" si="4"/>
        <v>17.903019969743251</v>
      </c>
      <c r="K48" s="37">
        <f t="shared" si="4"/>
        <v>15.992518897829433</v>
      </c>
      <c r="L48" s="37">
        <f t="shared" si="4"/>
        <v>16.637953138422599</v>
      </c>
      <c r="M48" s="37">
        <f t="shared" si="4"/>
        <v>17.705986942844572</v>
      </c>
      <c r="N48" s="37">
        <f t="shared" si="4"/>
        <v>16.146618811060684</v>
      </c>
      <c r="O48" s="37">
        <f t="shared" si="4"/>
        <v>15.988141434387298</v>
      </c>
      <c r="P48" s="37">
        <f t="shared" si="4"/>
        <v>16.460747185977514</v>
      </c>
      <c r="Q48" s="37">
        <f t="shared" si="4"/>
        <v>16.755672210976702</v>
      </c>
      <c r="R48" s="37">
        <f t="shared" si="4"/>
        <v>17.177790380408204</v>
      </c>
      <c r="S48" s="37">
        <f t="shared" si="4"/>
        <v>18.067459910608395</v>
      </c>
      <c r="T48" s="37">
        <f t="shared" si="4"/>
        <v>17.890715909916338</v>
      </c>
      <c r="U48" s="39">
        <f t="shared" si="4"/>
        <v>17.963370109571382</v>
      </c>
      <c r="V48" s="39">
        <f t="shared" si="4"/>
        <v>10.485645049730106</v>
      </c>
      <c r="W48" s="39">
        <f t="shared" si="4"/>
        <v>12.76068938151913</v>
      </c>
    </row>
    <row r="49" spans="1:23" x14ac:dyDescent="0.2">
      <c r="A49" s="19" t="s">
        <v>13</v>
      </c>
      <c r="B49" s="40">
        <f t="shared" si="4"/>
        <v>11.667845239650022</v>
      </c>
      <c r="C49" s="37">
        <f t="shared" si="4"/>
        <v>11.266954749940544</v>
      </c>
      <c r="D49" s="37">
        <f t="shared" si="4"/>
        <v>10.608013325008205</v>
      </c>
      <c r="E49" s="37">
        <f t="shared" si="4"/>
        <v>10.33110910327837</v>
      </c>
      <c r="F49" s="37">
        <f t="shared" si="4"/>
        <v>9.7571797036881698</v>
      </c>
      <c r="G49" s="37">
        <f t="shared" si="4"/>
        <v>11.104546414335303</v>
      </c>
      <c r="H49" s="37">
        <f t="shared" si="4"/>
        <v>9.1626649502918749</v>
      </c>
      <c r="I49" s="37">
        <f t="shared" si="4"/>
        <v>8.5778951377374906</v>
      </c>
      <c r="J49" s="37">
        <f t="shared" si="4"/>
        <v>8.3148090057812958</v>
      </c>
      <c r="K49" s="37">
        <f t="shared" si="4"/>
        <v>8.2980385945764308</v>
      </c>
      <c r="L49" s="37">
        <f t="shared" si="4"/>
        <v>7.8941552987467256</v>
      </c>
      <c r="M49" s="37">
        <f t="shared" si="4"/>
        <v>7.7230712515472799</v>
      </c>
      <c r="N49" s="37">
        <f t="shared" si="4"/>
        <v>15.738967286393221</v>
      </c>
      <c r="O49" s="37">
        <f t="shared" si="4"/>
        <v>16.552050869308683</v>
      </c>
      <c r="P49" s="37">
        <f t="shared" si="4"/>
        <v>16.66495356193721</v>
      </c>
      <c r="Q49" s="37">
        <f t="shared" si="4"/>
        <v>16.650947803764613</v>
      </c>
      <c r="R49" s="37">
        <f t="shared" si="4"/>
        <v>16.724986927336648</v>
      </c>
      <c r="S49" s="37">
        <f t="shared" si="4"/>
        <v>16.495692816993156</v>
      </c>
      <c r="T49" s="37">
        <f t="shared" si="4"/>
        <v>16.01684711832176</v>
      </c>
      <c r="U49" s="39">
        <f t="shared" si="4"/>
        <v>15.971599394150173</v>
      </c>
      <c r="V49" s="39">
        <f t="shared" si="4"/>
        <v>10.637243618794139</v>
      </c>
      <c r="W49" s="39">
        <f t="shared" si="4"/>
        <v>13.001483000780953</v>
      </c>
    </row>
    <row r="50" spans="1:23" x14ac:dyDescent="0.2">
      <c r="A50" s="10" t="s">
        <v>14</v>
      </c>
      <c r="B50" s="38">
        <f t="shared" si="4"/>
        <v>35.990214468074221</v>
      </c>
      <c r="C50" s="37">
        <f t="shared" si="4"/>
        <v>35.181973749609909</v>
      </c>
      <c r="D50" s="37">
        <f t="shared" si="4"/>
        <v>36.913938891810169</v>
      </c>
      <c r="E50" s="37">
        <f t="shared" si="4"/>
        <v>37.199074145133302</v>
      </c>
      <c r="F50" s="37">
        <f t="shared" si="4"/>
        <v>35.901957272070291</v>
      </c>
      <c r="G50" s="37">
        <f t="shared" si="4"/>
        <v>34.14098687642614</v>
      </c>
      <c r="H50" s="37">
        <f t="shared" si="4"/>
        <v>34.216393046352486</v>
      </c>
      <c r="I50" s="37">
        <f t="shared" si="4"/>
        <v>34.050243391276126</v>
      </c>
      <c r="J50" s="37">
        <f t="shared" si="4"/>
        <v>38.878001727721852</v>
      </c>
      <c r="K50" s="37">
        <f t="shared" si="4"/>
        <v>38.150363932098088</v>
      </c>
      <c r="L50" s="37">
        <f t="shared" si="4"/>
        <v>36.194602418883029</v>
      </c>
      <c r="M50" s="37">
        <f t="shared" si="4"/>
        <v>33.252261552449411</v>
      </c>
      <c r="N50" s="37">
        <f t="shared" si="4"/>
        <v>28.614555317527067</v>
      </c>
      <c r="O50" s="37">
        <f t="shared" si="4"/>
        <v>27.621778281215519</v>
      </c>
      <c r="P50" s="37">
        <f t="shared" si="4"/>
        <v>25.597710716756509</v>
      </c>
      <c r="Q50" s="37">
        <f t="shared" si="4"/>
        <v>23.05076248681538</v>
      </c>
      <c r="R50" s="37">
        <f t="shared" si="4"/>
        <v>22.208161843659603</v>
      </c>
      <c r="S50" s="37">
        <f t="shared" si="4"/>
        <v>19.957076023771048</v>
      </c>
      <c r="T50" s="37">
        <f t="shared" si="4"/>
        <v>19.364430875729948</v>
      </c>
      <c r="U50" s="39">
        <f t="shared" si="4"/>
        <v>18.497486099195861</v>
      </c>
      <c r="V50" s="39">
        <f t="shared" si="4"/>
        <v>51.79264277606557</v>
      </c>
      <c r="W50" s="39">
        <f t="shared" si="4"/>
        <v>50.640196077298668</v>
      </c>
    </row>
    <row r="51" spans="1:23" x14ac:dyDescent="0.2">
      <c r="A51" s="14"/>
      <c r="B51" s="40"/>
      <c r="C51" s="41"/>
      <c r="D51" s="41"/>
      <c r="E51" s="41"/>
      <c r="F51" s="41"/>
      <c r="G51" s="41"/>
      <c r="H51" s="41"/>
      <c r="I51" s="41"/>
      <c r="J51" s="41"/>
      <c r="K51" s="41"/>
      <c r="L51" s="41"/>
      <c r="M51" s="41"/>
      <c r="N51" s="41"/>
      <c r="O51" s="41"/>
      <c r="P51" s="41"/>
      <c r="Q51" s="41"/>
      <c r="R51" s="41"/>
      <c r="S51" s="41"/>
      <c r="T51" s="41"/>
      <c r="U51" s="42"/>
      <c r="V51" s="42"/>
      <c r="W51" s="42"/>
    </row>
    <row r="52" spans="1:23" x14ac:dyDescent="0.2">
      <c r="A52" s="22" t="s">
        <v>15</v>
      </c>
      <c r="B52" s="43">
        <f t="shared" ref="B52:W52" si="5">B42+B50</f>
        <v>100</v>
      </c>
      <c r="C52" s="43">
        <f t="shared" si="5"/>
        <v>99.999999999999986</v>
      </c>
      <c r="D52" s="43">
        <f t="shared" si="5"/>
        <v>100</v>
      </c>
      <c r="E52" s="43">
        <f t="shared" si="5"/>
        <v>99.999999999999986</v>
      </c>
      <c r="F52" s="43">
        <f t="shared" si="5"/>
        <v>100</v>
      </c>
      <c r="G52" s="43">
        <f t="shared" si="5"/>
        <v>99.999999999999986</v>
      </c>
      <c r="H52" s="43">
        <f t="shared" si="5"/>
        <v>100</v>
      </c>
      <c r="I52" s="43">
        <f t="shared" si="5"/>
        <v>100</v>
      </c>
      <c r="J52" s="43">
        <f t="shared" si="5"/>
        <v>100</v>
      </c>
      <c r="K52" s="43">
        <f t="shared" si="5"/>
        <v>100</v>
      </c>
      <c r="L52" s="43">
        <f t="shared" si="5"/>
        <v>100</v>
      </c>
      <c r="M52" s="43">
        <f t="shared" si="5"/>
        <v>100.00000000000001</v>
      </c>
      <c r="N52" s="43">
        <f t="shared" si="5"/>
        <v>100</v>
      </c>
      <c r="O52" s="43">
        <f t="shared" si="5"/>
        <v>100</v>
      </c>
      <c r="P52" s="43">
        <f t="shared" si="5"/>
        <v>99.999999999999986</v>
      </c>
      <c r="Q52" s="43">
        <f t="shared" si="5"/>
        <v>100</v>
      </c>
      <c r="R52" s="43">
        <f t="shared" si="5"/>
        <v>100</v>
      </c>
      <c r="S52" s="43">
        <f t="shared" si="5"/>
        <v>100</v>
      </c>
      <c r="T52" s="43">
        <f t="shared" si="5"/>
        <v>100</v>
      </c>
      <c r="U52" s="44">
        <f t="shared" si="5"/>
        <v>100</v>
      </c>
      <c r="V52" s="44">
        <f t="shared" si="5"/>
        <v>100</v>
      </c>
      <c r="W52" s="44">
        <f t="shared" si="5"/>
        <v>100</v>
      </c>
    </row>
    <row r="53" spans="1:23" x14ac:dyDescent="0.2">
      <c r="U53" s="9"/>
      <c r="V53" s="9"/>
      <c r="W53" s="9"/>
    </row>
    <row r="54" spans="1:23" x14ac:dyDescent="0.2">
      <c r="A54" s="45" t="s">
        <v>45</v>
      </c>
      <c r="B54" s="45"/>
      <c r="C54" s="45"/>
      <c r="D54" s="45"/>
      <c r="E54" s="45"/>
      <c r="F54" s="45"/>
      <c r="G54" s="45"/>
      <c r="H54" s="45"/>
      <c r="I54" s="45"/>
      <c r="J54" s="45"/>
      <c r="K54" s="45"/>
      <c r="L54" s="45"/>
      <c r="M54" s="45"/>
      <c r="N54" s="45"/>
      <c r="O54" s="45"/>
      <c r="P54" s="45"/>
      <c r="Q54" s="45"/>
      <c r="R54" s="45"/>
      <c r="S54" s="45"/>
      <c r="T54" s="45"/>
    </row>
  </sheetData>
  <protectedRanges>
    <protectedRange algorithmName="SHA-512" hashValue="qJpDhlgu836ZKgmk/Oc25b3zqzPs8A784bbeuplQOosBx1IrKr0hZnYL14BUg8jnLIMYzBwskoCtpYfZEFRK+Q==" saltValue="Bw6YYqI2naQO2gu3osm/jQ==" spinCount="100000" sqref="U1:V17 B18:V18 U19:V1048576 W40:W52" name="Range1"/>
  </protectedRanges>
  <mergeCells count="1">
    <mergeCell ref="A54:T54"/>
  </mergeCells>
  <printOptions horizontalCentered="1" verticalCentered="1"/>
  <pageMargins left="0.25" right="0.23" top="0.3" bottom="0.3203125" header="0" footer="0"/>
  <pageSetup paperSize="9" scale="46" fitToHeight="0" orientation="landscape" r:id="rId1"/>
  <headerFooter alignWithMargins="0">
    <oddFooter>&amp;C&amp;12 19</oddFooter>
  </headerFooter>
  <ignoredErrors>
    <ignoredError sqref="B6:W6" formulaRange="1"/>
    <ignoredError sqref="U16:W16 U24:W34 U42:W52"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Tables 6</vt:lpstr>
      <vt:lpstr>'Tables 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2022-06-15T23:30:18Z</dcterms:created>
  <dcterms:modified xsi:type="dcterms:W3CDTF">2022-06-15T23:30:54Z</dcterms:modified>
</cp:coreProperties>
</file>