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EC2B88A4-C617-4513-9D6D-5653426056DD}" xr6:coauthVersionLast="47" xr6:coauthVersionMax="47" xr10:uidLastSave="{00000000-0000-0000-0000-000000000000}"/>
  <bookViews>
    <workbookView xWindow="5100" yWindow="5100" windowWidth="10830" windowHeight="6195" xr2:uid="{F02BB59D-60D3-4637-8C11-C4FAEF0A2AE2}"/>
  </bookViews>
  <sheets>
    <sheet name="4-6 FSR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D25" i="1" s="1"/>
  <c r="F9" i="1"/>
  <c r="E25" i="1" s="1"/>
  <c r="G9" i="1"/>
  <c r="F25" i="1" s="1"/>
  <c r="H9" i="1"/>
  <c r="G25" i="1" s="1"/>
  <c r="I9" i="1"/>
  <c r="H25" i="1" s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30" i="1"/>
  <c r="C30" i="1"/>
  <c r="D30" i="1"/>
  <c r="E30" i="1"/>
  <c r="F30" i="1"/>
  <c r="G30" i="1"/>
  <c r="H30" i="1"/>
  <c r="B38" i="1"/>
  <c r="B46" i="1" s="1"/>
  <c r="C38" i="1"/>
  <c r="C46" i="1" s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D46" i="1"/>
  <c r="I46" i="1"/>
  <c r="H41" i="1" l="1"/>
  <c r="H46" i="1" s="1"/>
  <c r="G41" i="1"/>
  <c r="G46" i="1" s="1"/>
  <c r="F41" i="1"/>
  <c r="F46" i="1" s="1"/>
  <c r="E41" i="1"/>
  <c r="E46" i="1" s="1"/>
</calcChain>
</file>

<file path=xl/sharedStrings.xml><?xml version="1.0" encoding="utf-8"?>
<sst xmlns="http://schemas.openxmlformats.org/spreadsheetml/2006/main" count="54" uniqueCount="30">
  <si>
    <t>Source: Philippine Statistics Authority</t>
  </si>
  <si>
    <r>
      <rPr>
        <vertAlign val="superscript"/>
        <sz val="9"/>
        <color theme="1"/>
        <rFont val="Arial"/>
      </rPr>
      <t>2</t>
    </r>
    <r>
      <rPr>
        <sz val="9"/>
        <color theme="1"/>
        <rFont val="Arial"/>
      </rPr>
      <t xml:space="preserve"> AsDB, EU Institutions, Global Fund, UNAIDS, UNDP, UNFPA, UNICEF, WHO, World Bank (except for IDA + IBRD), other and unspecified multilateral donors</t>
    </r>
  </si>
  <si>
    <r>
      <rPr>
        <vertAlign val="superscript"/>
        <sz val="9"/>
        <color theme="1"/>
        <rFont val="Arial"/>
      </rPr>
      <t>1</t>
    </r>
    <r>
      <rPr>
        <sz val="9"/>
        <color theme="1"/>
        <rFont val="Arial"/>
      </rPr>
      <t xml:space="preserve"> Germany, Japan, Korea, Spain and United States (USAID)</t>
    </r>
  </si>
  <si>
    <t>TOTAL CURRENT HEALTH EXPENDITURE</t>
  </si>
  <si>
    <t>Unspecified institutional units providing revenues to financing schemes (n.e.c.)</t>
  </si>
  <si>
    <r>
      <rPr>
        <sz val="10"/>
        <color theme="1"/>
        <rFont val="Arial"/>
      </rPr>
      <t>Multilateral donors</t>
    </r>
    <r>
      <rPr>
        <vertAlign val="superscript"/>
        <sz val="10"/>
        <color theme="1"/>
        <rFont val="Arial"/>
      </rPr>
      <t>2</t>
    </r>
  </si>
  <si>
    <r>
      <rPr>
        <sz val="10"/>
        <color theme="1"/>
        <rFont val="Arial"/>
      </rPr>
      <t>Bilateral donors</t>
    </r>
    <r>
      <rPr>
        <vertAlign val="superscript"/>
        <sz val="10"/>
        <color theme="1"/>
        <rFont val="Arial"/>
      </rPr>
      <t>1</t>
    </r>
  </si>
  <si>
    <t>Rest of the world</t>
  </si>
  <si>
    <t>Households</t>
  </si>
  <si>
    <t>Corporations</t>
  </si>
  <si>
    <t>Government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</si>
  <si>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</si>
  <si>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</si>
  <si>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</si>
  <si>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</si>
  <si>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Institutional Unit Providing Revenues
to Financing Scheme</t>
  </si>
  <si>
    <t>Percent share to total (in percent)</t>
  </si>
  <si>
    <t>CURRENT HEALTH EXPENDITURE BY INSTITUTIONAL UNIT PROVIDING REVENUES TO FINANCING SCHEME, 2014-2021</t>
  </si>
  <si>
    <t>Table 6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</si>
  <si>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</si>
  <si>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</si>
  <si>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</si>
  <si>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</si>
  <si>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</si>
  <si>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</si>
  <si>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</si>
  <si>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</si>
  <si>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5</t>
  </si>
  <si>
    <t>Levels (in million PhP)</t>
  </si>
  <si>
    <t>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</si>
</sst>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0_-;\-* #,##0.00_-;_-* &quot;-&quot;??_-;_-@"/>
  </numFmts>
  <fonts count="6" x14ac:knownFonts="1">
    <font>
      <sz val="11"/>
      <color theme="1"/>
      <name val="Calibri"/>
      <scheme val="minor"/>
    </font>
    <font>
      <sz val="10"/>
      <color theme="1"/>
      <name val="Arial"/>
    </font>
    <font>
      <sz val="9"/>
      <color theme="1"/>
      <name val="Arial"/>
    </font>
    <font>
      <vertAlign val="superscript"/>
      <sz val="9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2" borderId="2" xfId="0" quotePrefix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43" fontId="1" fillId="0" borderId="0" xfId="0" applyNumberFormat="1" applyFont="1" applyAlignment="1">
      <alignment vertical="center"/>
    </xf>
    <xf numFmtId="165" fontId="1" fillId="2" borderId="0" xfId="0" applyNumberFormat="1" applyFont="1" applyFill="1"/>
    <xf numFmtId="165" fontId="1" fillId="2" borderId="1" xfId="0" applyNumberFormat="1" applyFont="1" applyFill="1" applyBorder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wrapText="1" indent="1"/>
    </xf>
    <xf numFmtId="165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-return_4-2019-2021-PNHA-Stat-Tables-as-of-Oct-12_SSOv2_ONS-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1-3_FS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389C-3346-4BC1-B39F-F347B262E5AA}">
  <sheetPr>
    <pageSetUpPr fitToPage="1"/>
  </sheetPr>
  <dimension ref="A1:Z1000"/>
  <sheetViews>
    <sheetView showGridLines="0" tabSelected="1" zoomScale="115" zoomScaleNormal="115" workbookViewId="0">
      <pane xSplit="1" topLeftCell="F1" activePane="topRight" state="frozen"/>
      <selection pane="topRight" activeCell="J20" sqref="J20"/>
    </sheetView>
  </sheetViews>
  <sheetFormatPr defaultColWidth="14.42578125" defaultRowHeight="15" customHeight="1" x14ac:dyDescent="0.25"/>
  <cols>
    <col min="1" max="1" width="55.7109375" customWidth="1"/>
    <col min="2" max="7" width="13.7109375" customWidth="1"/>
    <col min="8" max="8" width="14.42578125" bestFit="1" customWidth="1"/>
    <col min="9" max="9" width="13.7109375" customWidth="1"/>
    <col min="10" max="26" width="8.85546875" customWidth="1"/>
  </cols>
  <sheetData>
    <row r="1" spans="1:26" ht="13.5" customHeight="1" x14ac:dyDescent="0.25">
      <c r="A1" s="1" t="s">
        <v>29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17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 t="s">
        <v>28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1" t="s">
        <v>15</v>
      </c>
      <c r="B4" s="10">
        <v>2014</v>
      </c>
      <c r="C4" s="10">
        <v>2015</v>
      </c>
      <c r="D4" s="10">
        <v>2016</v>
      </c>
      <c r="E4" s="10">
        <v>2017</v>
      </c>
      <c r="F4" s="9" t="s">
        <v>14</v>
      </c>
      <c r="G4" s="10" t="s">
        <v>13</v>
      </c>
      <c r="H4" s="10" t="s">
        <v>12</v>
      </c>
      <c r="I4" s="9" t="s">
        <v>11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8" t="s">
        <v>10</v>
      </c>
      <c r="B6" s="17">
        <v>123302.88449773</v>
      </c>
      <c r="C6" s="17">
        <v>157632.98458179098</v>
      </c>
      <c r="D6" s="17">
        <v>173568.97880096899</v>
      </c>
      <c r="E6" s="17">
        <v>200445.444927248</v>
      </c>
      <c r="F6" s="17">
        <v>237133.92510806001</v>
      </c>
      <c r="G6" s="17">
        <v>281827.14490400371</v>
      </c>
      <c r="H6" s="17">
        <v>357572.73681625648</v>
      </c>
      <c r="I6" s="17">
        <v>417914.40678152698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8" t="s">
        <v>9</v>
      </c>
      <c r="B7" s="17">
        <v>19027.898931071999</v>
      </c>
      <c r="C7" s="17">
        <v>23956.848690521099</v>
      </c>
      <c r="D7" s="17">
        <v>27751.676222047099</v>
      </c>
      <c r="E7" s="17">
        <v>21910.291248710801</v>
      </c>
      <c r="F7" s="17">
        <v>21697.010957455601</v>
      </c>
      <c r="G7" s="17">
        <v>23198.53333607495</v>
      </c>
      <c r="H7" s="17">
        <v>19504.32550240335</v>
      </c>
      <c r="I7" s="17">
        <v>30776.745865434899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8" t="s">
        <v>8</v>
      </c>
      <c r="B8" s="17">
        <v>290039.62088715995</v>
      </c>
      <c r="C8" s="17">
        <v>311752.11872014799</v>
      </c>
      <c r="D8" s="17">
        <v>335391.837751763</v>
      </c>
      <c r="E8" s="17">
        <v>362546.47483065398</v>
      </c>
      <c r="F8" s="17">
        <v>398189.97559408098</v>
      </c>
      <c r="G8" s="17">
        <v>434736.05446394015</v>
      </c>
      <c r="H8" s="19">
        <v>457466.36954283284</v>
      </c>
      <c r="I8" s="17">
        <v>499815.10264432401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8" t="s">
        <v>7</v>
      </c>
      <c r="B9" s="17">
        <f>SUM(B10:B11)</f>
        <v>7278.2616885233001</v>
      </c>
      <c r="C9" s="17">
        <f>SUM(C10:C11)</f>
        <v>7832.3696160829386</v>
      </c>
      <c r="D9" s="17">
        <f>SUM(D10:D11)</f>
        <v>13559.65708361307</v>
      </c>
      <c r="E9" s="17">
        <f>SUM(E10:E11)</f>
        <v>14386.10383586575</v>
      </c>
      <c r="F9" s="17">
        <f>SUM(F10:F11)</f>
        <v>2249.6163015867778</v>
      </c>
      <c r="G9" s="17">
        <f>SUM(G10:G11)</f>
        <v>3300.790643710312</v>
      </c>
      <c r="H9" s="17">
        <f>SUM(H10:H11)</f>
        <v>6831.0936003906536</v>
      </c>
      <c r="I9" s="17">
        <f>SUM(I10:I11)</f>
        <v>57207.307651321236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8" t="s">
        <v>6</v>
      </c>
      <c r="B10" s="17">
        <v>2458.3929346599998</v>
      </c>
      <c r="C10" s="17">
        <v>4323.7182663525491</v>
      </c>
      <c r="D10" s="17">
        <v>5152.2578836130697</v>
      </c>
      <c r="E10" s="17">
        <v>7341.7038358657501</v>
      </c>
      <c r="F10" s="17">
        <v>960.74166483418799</v>
      </c>
      <c r="G10" s="17">
        <v>829.07813905422927</v>
      </c>
      <c r="H10" s="17">
        <v>833.02037373599887</v>
      </c>
      <c r="I10" s="17">
        <v>5720.3030753971298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8" t="s">
        <v>5</v>
      </c>
      <c r="B11" s="17">
        <v>4819.8687538633003</v>
      </c>
      <c r="C11" s="17">
        <v>3508.6513497303899</v>
      </c>
      <c r="D11" s="17">
        <v>8407.3991999999998</v>
      </c>
      <c r="E11" s="17">
        <v>7044.4</v>
      </c>
      <c r="F11" s="17">
        <v>1288.87463675259</v>
      </c>
      <c r="G11" s="17">
        <v>2471.7125046560827</v>
      </c>
      <c r="H11" s="17">
        <v>5998.0732266546547</v>
      </c>
      <c r="I11" s="17">
        <v>51487.004575924104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8" t="s">
        <v>4</v>
      </c>
      <c r="B12" s="17">
        <v>49418.238827416499</v>
      </c>
      <c r="C12" s="17">
        <v>42407.312872033093</v>
      </c>
      <c r="D12" s="17">
        <v>48189.826887241994</v>
      </c>
      <c r="E12" s="17">
        <v>56425.880927441998</v>
      </c>
      <c r="F12" s="17">
        <v>62902.041290674599</v>
      </c>
      <c r="G12" s="17">
        <v>70141.486364935146</v>
      </c>
      <c r="H12" s="17">
        <v>75778.639252284658</v>
      </c>
      <c r="I12" s="17">
        <v>81278.08123896271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6" t="s">
        <v>3</v>
      </c>
      <c r="B14" s="16">
        <v>489066.90483192966</v>
      </c>
      <c r="C14" s="16">
        <v>543581.63448063738</v>
      </c>
      <c r="D14" s="16">
        <v>598461.97674565215</v>
      </c>
      <c r="E14" s="16">
        <v>655714.19971935137</v>
      </c>
      <c r="F14" s="16">
        <v>722172.56925185793</v>
      </c>
      <c r="G14" s="16">
        <v>813204.00971266429</v>
      </c>
      <c r="H14" s="16">
        <v>917153.16471416794</v>
      </c>
      <c r="I14" s="16">
        <v>1086991.6441815698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2"/>
      <c r="C15" s="2"/>
      <c r="D15" s="2"/>
      <c r="E15" s="2"/>
      <c r="F15" s="2"/>
      <c r="G15" s="2"/>
      <c r="H15" s="15"/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2"/>
      <c r="C16" s="2"/>
      <c r="D16" s="2"/>
      <c r="E16" s="2"/>
      <c r="F16" s="2"/>
      <c r="G16" s="2"/>
      <c r="H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 t="s">
        <v>27</v>
      </c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 t="s">
        <v>17</v>
      </c>
      <c r="B18" s="2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 t="s">
        <v>26</v>
      </c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1" t="s">
        <v>15</v>
      </c>
      <c r="B20" s="9" t="s">
        <v>25</v>
      </c>
      <c r="C20" s="9" t="s">
        <v>24</v>
      </c>
      <c r="D20" s="9" t="s">
        <v>23</v>
      </c>
      <c r="E20" s="9" t="s">
        <v>22</v>
      </c>
      <c r="F20" s="10" t="s">
        <v>21</v>
      </c>
      <c r="G20" s="10" t="s">
        <v>20</v>
      </c>
      <c r="H20" s="10" t="s">
        <v>19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8" t="s">
        <v>10</v>
      </c>
      <c r="B22" s="13">
        <f>C6/B6*100-100</f>
        <v>27.842090007791342</v>
      </c>
      <c r="C22" s="13">
        <f>D6/C6*100-100</f>
        <v>10.109555599329084</v>
      </c>
      <c r="D22" s="13">
        <f>E6/D6*100-100</f>
        <v>15.484602324645905</v>
      </c>
      <c r="E22" s="13">
        <f>F6/E6*100-100</f>
        <v>18.303474141868463</v>
      </c>
      <c r="F22" s="13">
        <f>G6/F6*100-100</f>
        <v>18.847248353679191</v>
      </c>
      <c r="G22" s="13">
        <f>H6/G6*100-100</f>
        <v>26.876613300700086</v>
      </c>
      <c r="H22" s="13">
        <f>I6/H6*100-100</f>
        <v>16.875355347988361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8" t="s">
        <v>9</v>
      </c>
      <c r="B23" s="13">
        <f>C7/B7*100-100</f>
        <v>25.903804604512956</v>
      </c>
      <c r="C23" s="13">
        <f>D7/C7*100-100</f>
        <v>15.840261716172563</v>
      </c>
      <c r="D23" s="13">
        <f>E7/D7*100-100</f>
        <v>-21.048764502000267</v>
      </c>
      <c r="E23" s="13">
        <f>F7/E7*100-100</f>
        <v>-0.9734251764807027</v>
      </c>
      <c r="F23" s="13">
        <f>G7/F7*100-100</f>
        <v>6.9204112103901991</v>
      </c>
      <c r="G23" s="13">
        <f>H7/G7*100-100</f>
        <v>-15.924316335666404</v>
      </c>
      <c r="H23" s="13">
        <f>I7/H7*100-100</f>
        <v>57.794463908236906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8" t="s">
        <v>8</v>
      </c>
      <c r="B24" s="13">
        <f>C8/B8*100-100</f>
        <v>7.4860454466789292</v>
      </c>
      <c r="C24" s="13">
        <f>D8/C8*100-100</f>
        <v>7.5828575371562437</v>
      </c>
      <c r="D24" s="13">
        <f>E8/D8*100-100</f>
        <v>8.0963917491007038</v>
      </c>
      <c r="E24" s="13">
        <f>F8/E8*100-100</f>
        <v>9.8314294133120796</v>
      </c>
      <c r="F24" s="13">
        <f>G8/F8*100-100</f>
        <v>9.1780509580468674</v>
      </c>
      <c r="G24" s="13">
        <f>H8/G8*100-100</f>
        <v>5.2285323118462514</v>
      </c>
      <c r="H24" s="13">
        <f>I8/H8*100-100</f>
        <v>9.2572341752273957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8" t="s">
        <v>7</v>
      </c>
      <c r="B25" s="13">
        <f>C9/B9*100-100</f>
        <v>7.6131905017015526</v>
      </c>
      <c r="C25" s="13">
        <f>D9/C9*100-100</f>
        <v>73.123304290565585</v>
      </c>
      <c r="D25" s="13">
        <f>E9/D9*100-100</f>
        <v>6.0948941935371295</v>
      </c>
      <c r="E25" s="13">
        <f>F9/E9*100-100</f>
        <v>-84.362574278253874</v>
      </c>
      <c r="F25" s="13">
        <f>G9/F9*100-100</f>
        <v>46.72682809873325</v>
      </c>
      <c r="G25" s="13">
        <f>H9/G9*100-100</f>
        <v>106.95325265197803</v>
      </c>
      <c r="H25" s="13">
        <f>I9/H9*100-100</f>
        <v>737.45460094485736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8" t="s">
        <v>6</v>
      </c>
      <c r="B26" s="13">
        <f>C10/B10*100-100</f>
        <v>75.875801032210802</v>
      </c>
      <c r="C26" s="13">
        <f>D10/C10*100-100</f>
        <v>19.162664313913979</v>
      </c>
      <c r="D26" s="13">
        <f>E10/D10*100-100</f>
        <v>42.494882859343818</v>
      </c>
      <c r="E26" s="13">
        <f>F10/E10*100-100</f>
        <v>-86.91391417696849</v>
      </c>
      <c r="F26" s="13">
        <f>G10/F10*100-100</f>
        <v>-13.704363056085654</v>
      </c>
      <c r="G26" s="13">
        <f>H10/G10*100-100</f>
        <v>0.47549615603985274</v>
      </c>
      <c r="H26" s="13">
        <f>I10/H10*100-100</f>
        <v>586.6942581178705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8" t="s">
        <v>5</v>
      </c>
      <c r="B27" s="13">
        <f>C11/B11*100-100</f>
        <v>-27.204421346160558</v>
      </c>
      <c r="C27" s="13">
        <f>D11/C11*100-100</f>
        <v>139.61911178909347</v>
      </c>
      <c r="D27" s="13">
        <f>E11/D11*100-100</f>
        <v>-16.211900583952286</v>
      </c>
      <c r="E27" s="13">
        <f>F11/E11*100-100</f>
        <v>-81.703556913965841</v>
      </c>
      <c r="F27" s="13">
        <f>G11/F11*100-100</f>
        <v>91.772918340897434</v>
      </c>
      <c r="G27" s="13">
        <f>H11/G11*100-100</f>
        <v>142.66872524032621</v>
      </c>
      <c r="H27" s="13">
        <f>I11/H11*100-100</f>
        <v>758.39239753063657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8" t="s">
        <v>4</v>
      </c>
      <c r="B28" s="13">
        <f>C12/B12*100-100</f>
        <v>-14.186919893822378</v>
      </c>
      <c r="C28" s="13">
        <f>D12/C12*100-100</f>
        <v>13.635652965463834</v>
      </c>
      <c r="D28" s="13">
        <f>E12/D12*100-100</f>
        <v>17.090856249538547</v>
      </c>
      <c r="E28" s="13">
        <f>F12/E12*100-100</f>
        <v>11.477287118583561</v>
      </c>
      <c r="F28" s="13">
        <f>G12/F12*100-100</f>
        <v>11.509078124836321</v>
      </c>
      <c r="G28" s="13">
        <f>H12/G12*100-100</f>
        <v>8.0368312385344893</v>
      </c>
      <c r="H28" s="13">
        <f>I12/H12*100-100</f>
        <v>7.2572456314095746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3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6" t="s">
        <v>3</v>
      </c>
      <c r="B30" s="5">
        <f>C14/B14*100-100</f>
        <v>11.146681386556295</v>
      </c>
      <c r="C30" s="5">
        <f>D14/C14*100-100</f>
        <v>10.096062630491545</v>
      </c>
      <c r="D30" s="5">
        <f>E14/D14*100-100</f>
        <v>9.5665598147151059</v>
      </c>
      <c r="E30" s="5">
        <f>F14/E14*100-100</f>
        <v>10.135264656606651</v>
      </c>
      <c r="F30" s="5">
        <f>G14/F14*100-100</f>
        <v>12.605219906803072</v>
      </c>
      <c r="G30" s="5">
        <f>H14/G14*100-100</f>
        <v>12.782666312507843</v>
      </c>
      <c r="H30" s="5">
        <f>I14/H14*100-100</f>
        <v>18.518006152258366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2"/>
      <c r="B31" s="7"/>
      <c r="C31" s="7"/>
      <c r="D31" s="7"/>
      <c r="E31" s="7"/>
      <c r="F31" s="7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 t="s">
        <v>18</v>
      </c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 t="s">
        <v>17</v>
      </c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 t="s">
        <v>16</v>
      </c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1" t="s">
        <v>15</v>
      </c>
      <c r="B36" s="10">
        <v>2014</v>
      </c>
      <c r="C36" s="10">
        <v>2015</v>
      </c>
      <c r="D36" s="10">
        <v>2016</v>
      </c>
      <c r="E36" s="10">
        <v>2017</v>
      </c>
      <c r="F36" s="9" t="s">
        <v>14</v>
      </c>
      <c r="G36" s="10" t="s">
        <v>13</v>
      </c>
      <c r="H36" s="10" t="s">
        <v>12</v>
      </c>
      <c r="I36" s="9" t="s">
        <v>11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8" t="s">
        <v>10</v>
      </c>
      <c r="B38" s="7">
        <f>B6/B$14*100</f>
        <v>25.211864323574229</v>
      </c>
      <c r="C38" s="7">
        <f>C6/C$14*100</f>
        <v>28.998953346244065</v>
      </c>
      <c r="D38" s="7">
        <f>D6/D$14*100</f>
        <v>29.002507351396233</v>
      </c>
      <c r="E38" s="7">
        <f>E6/E$14*100</f>
        <v>30.569026111229491</v>
      </c>
      <c r="F38" s="7">
        <f>F6/F$14*100</f>
        <v>32.836185588400475</v>
      </c>
      <c r="G38" s="7">
        <f>G6/G$14*100</f>
        <v>34.656388991931294</v>
      </c>
      <c r="H38" s="7">
        <f>H6/H$14*100</f>
        <v>38.987243415083732</v>
      </c>
      <c r="I38" s="7">
        <f>I6/I$14*100</f>
        <v>38.446883103336816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8" t="s">
        <v>9</v>
      </c>
      <c r="B39" s="7">
        <f>B7/B$14*100</f>
        <v>3.8906535574332173</v>
      </c>
      <c r="C39" s="7">
        <f>C7/C$14*100</f>
        <v>4.4072218726467023</v>
      </c>
      <c r="D39" s="7">
        <f>D7/D$14*100</f>
        <v>4.6371661526362313</v>
      </c>
      <c r="E39" s="7">
        <f>E7/E$14*100</f>
        <v>3.3414391907462893</v>
      </c>
      <c r="F39" s="7">
        <f>F7/F$14*100</f>
        <v>3.0044080710421945</v>
      </c>
      <c r="G39" s="7">
        <f>G7/G$14*100</f>
        <v>2.8527322859944908</v>
      </c>
      <c r="H39" s="7">
        <f>H7/H$14*100</f>
        <v>2.1266159517076848</v>
      </c>
      <c r="I39" s="7">
        <f>I7/I$14*100</f>
        <v>2.8313691305886421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8" t="s">
        <v>8</v>
      </c>
      <c r="B40" s="7">
        <f>B8/B$14*100</f>
        <v>59.304691857412337</v>
      </c>
      <c r="C40" s="7">
        <f>C8/C$14*100</f>
        <v>57.35148116584368</v>
      </c>
      <c r="D40" s="7">
        <f>D8/D$14*100</f>
        <v>56.042296885020882</v>
      </c>
      <c r="E40" s="7">
        <f>E8/E$14*100</f>
        <v>55.290319316834299</v>
      </c>
      <c r="F40" s="7">
        <f>F8/F$14*100</f>
        <v>55.137787358302738</v>
      </c>
      <c r="G40" s="7">
        <f>G8/G$14*100</f>
        <v>53.459654560428064</v>
      </c>
      <c r="H40" s="7">
        <f>H8/H$14*100</f>
        <v>49.878950119024324</v>
      </c>
      <c r="I40" s="7">
        <f>I8/I$14*100</f>
        <v>45.981503659179509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8" t="s">
        <v>7</v>
      </c>
      <c r="B41" s="7">
        <f>B9/B$14*100</f>
        <v>1.4881934591391972</v>
      </c>
      <c r="C41" s="7">
        <f>C9/C$14*100</f>
        <v>1.4408819428872612</v>
      </c>
      <c r="D41" s="7">
        <f>D9/D$14*100</f>
        <v>2.2657508096585324</v>
      </c>
      <c r="E41" s="7">
        <f>E9/E$14*100</f>
        <v>2.1939594783860206</v>
      </c>
      <c r="F41" s="7">
        <f>F9/F$14*100</f>
        <v>0.31150675023800622</v>
      </c>
      <c r="G41" s="7">
        <f>G9/G$14*100</f>
        <v>0.40589945503055325</v>
      </c>
      <c r="H41" s="7">
        <f>H9/H$14*100</f>
        <v>0.74481491894754281</v>
      </c>
      <c r="I41" s="7">
        <f>I9/I$14*100</f>
        <v>5.2629022456188626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8" t="s">
        <v>6</v>
      </c>
      <c r="B42" s="7">
        <f>B10/B$14*100</f>
        <v>0.50267006627750432</v>
      </c>
      <c r="C42" s="7">
        <f>C10/C$14*100</f>
        <v>0.7954128675601092</v>
      </c>
      <c r="D42" s="7">
        <f>D10/D$14*100</f>
        <v>0.86091649658851976</v>
      </c>
      <c r="E42" s="7">
        <f>E10/E$14*100</f>
        <v>1.1196499693018744</v>
      </c>
      <c r="F42" s="7">
        <f>F10/F$14*100</f>
        <v>0.13303491516293373</v>
      </c>
      <c r="G42" s="7">
        <f>G10/G$14*100</f>
        <v>0.10195204759838479</v>
      </c>
      <c r="H42" s="7">
        <f>H10/H$14*100</f>
        <v>9.0826745824467689E-2</v>
      </c>
      <c r="I42" s="7">
        <f>I10/I$14*100</f>
        <v>0.52625087837764617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8" t="s">
        <v>5</v>
      </c>
      <c r="B43" s="7">
        <f>B11/B$14*100</f>
        <v>0.98552339286169299</v>
      </c>
      <c r="C43" s="7">
        <f>C11/C$14*100</f>
        <v>0.64546907532715214</v>
      </c>
      <c r="D43" s="7">
        <f>D11/D$14*100</f>
        <v>1.4048343130700125</v>
      </c>
      <c r="E43" s="7">
        <f>E11/E$14*100</f>
        <v>1.0743095090841459</v>
      </c>
      <c r="F43" s="7">
        <f>F11/F$14*100</f>
        <v>0.17847183507507255</v>
      </c>
      <c r="G43" s="7">
        <f>G11/G$14*100</f>
        <v>0.30394740743216853</v>
      </c>
      <c r="H43" s="7">
        <f>H11/H$14*100</f>
        <v>0.65398817312307511</v>
      </c>
      <c r="I43" s="7">
        <f>I11/I$14*100</f>
        <v>4.7366513672412163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8" t="s">
        <v>4</v>
      </c>
      <c r="B44" s="7">
        <f>B12/B$14*100</f>
        <v>10.104596802435308</v>
      </c>
      <c r="C44" s="7">
        <f>C12/C$14*100</f>
        <v>7.801461672367016</v>
      </c>
      <c r="D44" s="7">
        <f>D12/D$14*100</f>
        <v>8.0522788012851141</v>
      </c>
      <c r="E44" s="7">
        <f>E12/E$14*100</f>
        <v>8.6052553004941057</v>
      </c>
      <c r="F44" s="7">
        <f>F12/F$14*100</f>
        <v>8.7101122320165949</v>
      </c>
      <c r="G44" s="7">
        <f>G12/G$14*100</f>
        <v>8.6253247066155989</v>
      </c>
      <c r="H44" s="7">
        <f>H12/H$14*100</f>
        <v>8.2623755952367208</v>
      </c>
      <c r="I44" s="7">
        <f>I12/I$14*100</f>
        <v>7.4773418612761766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7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6" t="s">
        <v>3</v>
      </c>
      <c r="B46" s="5">
        <f>SUM(B38:B41,B44)</f>
        <v>99.999999999994287</v>
      </c>
      <c r="C46" s="5">
        <f>SUM(C38:C41,C44)</f>
        <v>99.999999999988717</v>
      </c>
      <c r="D46" s="5">
        <f>SUM(D38:D41,D44)</f>
        <v>99.999999999996987</v>
      </c>
      <c r="E46" s="5">
        <f>SUM(E38:E41,E44)</f>
        <v>99.999999397690203</v>
      </c>
      <c r="F46" s="5">
        <f>SUM(F38:F41,F44)</f>
        <v>100.00000000000001</v>
      </c>
      <c r="G46" s="5">
        <f>SUM(G38:G41,G44)</f>
        <v>100</v>
      </c>
      <c r="H46" s="5">
        <f>SUM(H38:H41,H44)</f>
        <v>100</v>
      </c>
      <c r="I46" s="5">
        <f>SUM(I38:I41,I44)</f>
        <v>100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3" t="s">
        <v>2</v>
      </c>
      <c r="B48" s="4"/>
      <c r="C48" s="4"/>
      <c r="D48" s="4"/>
      <c r="E48" s="4"/>
      <c r="F48" s="4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 t="s">
        <v>1</v>
      </c>
      <c r="B49" s="4"/>
      <c r="C49" s="4"/>
      <c r="D49" s="4"/>
      <c r="E49" s="4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4"/>
      <c r="C50" s="4"/>
      <c r="D50" s="4"/>
      <c r="E50" s="4"/>
      <c r="F50" s="4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 t="s">
        <v>0</v>
      </c>
      <c r="B51" s="4"/>
      <c r="C51" s="4"/>
      <c r="D51" s="4"/>
      <c r="E51" s="4"/>
      <c r="F51" s="4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1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"/>
      <c r="C54" s="2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"/>
      <c r="C55" s="2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4-6 FSRI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2022-10-13T11:49:11Z</dcterms:created>
  <dcterms:modified xsi:type="dcterms:W3CDTF">2022-10-13T11:49:47Z</dcterms:modified>
</cp:coreProperties>
</file>