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55" tabRatio="810" activeTab="0"/>
  </bookViews>
  <sheets>
    <sheet name="Tab 1" sheetId="1" r:id="rId1"/>
    <sheet name="tab1.1" sheetId="2" state="hidden" r:id="rId2"/>
  </sheets>
  <definedNames>
    <definedName name="_xlnm.Print_Area" localSheetId="1">'tab1.1'!$A$1:$F$34</definedName>
  </definedNames>
  <calcPr fullCalcOnLoad="1"/>
</workbook>
</file>

<file path=xl/sharedStrings.xml><?xml version="1.0" encoding="utf-8"?>
<sst xmlns="http://schemas.openxmlformats.org/spreadsheetml/2006/main" count="75" uniqueCount="57">
  <si>
    <t>Region</t>
  </si>
  <si>
    <t>Both                             Sexes</t>
  </si>
  <si>
    <t>Male</t>
  </si>
  <si>
    <t>Female</t>
  </si>
  <si>
    <t>Philippines</t>
  </si>
  <si>
    <t xml:space="preserve"> </t>
  </si>
  <si>
    <t>Total</t>
  </si>
  <si>
    <t>Number (In thousands)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</si>
  <si>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</si>
  <si>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</si>
  <si>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</si>
  <si>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</si>
  <si>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</si>
  <si>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</si>
  <si>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</si>
  <si>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</si>
  <si>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</si>
  <si>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</si>
  <si>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</si>
  <si>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</si>
  <si>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</si>
  <si>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</si>
  <si>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</si>
  <si>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</si>
  <si>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</si>
  <si>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</si>
  <si>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</si>
  <si>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</si>
  <si>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</si>
  <si>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</si>
  <si>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</si>
  <si>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</si>
  <si>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</si>
  <si>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</si>
  <si>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 xml:space="preserve">                   or had worked abroad during the past six months (April to September) of the survey period.</t>
  </si>
  <si>
    <r>
      <rPr>
        <i/>
        <sz val="9"/>
        <rFont val="Arial"/>
        <family val="2"/>
      </rPr>
      <t>Notes</t>
    </r>
    <r>
      <rPr>
        <sz val="9"/>
        <rFont val="Arial"/>
        <family val="2"/>
      </rPr>
      <t>:  Details may not add up to totals due to rounding.</t>
    </r>
  </si>
  <si>
    <t>Seleted Indicators</t>
  </si>
  <si>
    <t>Remittances</t>
  </si>
  <si>
    <t>Total Remittances (in million pesos)</t>
  </si>
  <si>
    <t>Average Remittances (in thousand pesos)</t>
  </si>
  <si>
    <t>By Type of Overseas Filipino Worker</t>
  </si>
  <si>
    <t>By Sex</t>
  </si>
  <si>
    <t>Overseas Filipino Workers (in '000)</t>
  </si>
  <si>
    <t>Overseas Contract Workers (in '000)</t>
  </si>
  <si>
    <t>Other Overseas Filipino Workers (in '000)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</si>
  <si>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 Philippine Statistics Authority, 2021 Survey on Overseas Filipinos</t>
    </r>
  </si>
  <si>
    <t>2021-2020</t>
  </si>
  <si>
    <t>Growth Rate (%)</t>
  </si>
  <si>
    <t>2020-2021</t>
  </si>
  <si>
    <t>CV (%)</t>
  </si>
  <si>
    <t xml:space="preserve">           The estimates cover overseas Filipinos whose departure occurred within the last five years and who are working</t>
  </si>
  <si>
    <t xml:space="preserve">           CV - Coefficient of Variation</t>
  </si>
  <si>
    <t>Estimate
('000)</t>
  </si>
  <si>
    <t>Standard Error
('000)</t>
  </si>
  <si>
    <t>TABLE 1  Number of Overseas Filipino Workers by Type of Overseas Filipino Worker and Sex, and Remittances with Measures of Precision, Philippines:  2020 and 2021</t>
  </si>
  <si>
    <t>Increment/ Decrement
('000)</t>
  </si>
  <si>
    <t>Percent Distribution
(%)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</si>
</sst>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6" fillId="0" borderId="0" xfId="80" applyFont="1" applyAlignment="1">
      <alignment vertical="center"/>
      <protection/>
    </xf>
    <xf numFmtId="0" fontId="6" fillId="0" borderId="0" xfId="80" applyFont="1" applyAlignment="1">
      <alignment horizontal="center" vertical="center"/>
      <protection/>
    </xf>
    <xf numFmtId="0" fontId="6" fillId="0" borderId="0" xfId="80" applyFont="1" applyAlignment="1">
      <alignment horizontal="left" vertical="center" indent="5"/>
      <protection/>
    </xf>
    <xf numFmtId="0" fontId="0" fillId="0" borderId="0" xfId="0" applyFont="1" applyAlignment="1">
      <alignment/>
    </xf>
    <xf numFmtId="183" fontId="47" fillId="0" borderId="17" xfId="0" applyNumberFormat="1" applyFont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83" fontId="8" fillId="0" borderId="18" xfId="42" applyNumberFormat="1" applyFont="1" applyBorder="1" applyAlignment="1">
      <alignment/>
    </xf>
    <xf numFmtId="202" fontId="8" fillId="0" borderId="18" xfId="45" applyNumberFormat="1" applyFont="1" applyBorder="1" applyAlignment="1">
      <alignment/>
    </xf>
    <xf numFmtId="183" fontId="8" fillId="0" borderId="19" xfId="42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183" fontId="8" fillId="0" borderId="0" xfId="42" applyNumberFormat="1" applyFont="1" applyBorder="1" applyAlignment="1">
      <alignment/>
    </xf>
    <xf numFmtId="0" fontId="8" fillId="0" borderId="23" xfId="0" applyFont="1" applyBorder="1" applyAlignment="1">
      <alignment/>
    </xf>
    <xf numFmtId="183" fontId="8" fillId="0" borderId="23" xfId="42" applyNumberFormat="1" applyFont="1" applyBorder="1" applyAlignment="1">
      <alignment/>
    </xf>
    <xf numFmtId="182" fontId="8" fillId="0" borderId="23" xfId="42" applyNumberFormat="1" applyFont="1" applyBorder="1" applyAlignment="1">
      <alignment/>
    </xf>
    <xf numFmtId="182" fontId="8" fillId="0" borderId="19" xfId="42" applyNumberFormat="1" applyFont="1" applyBorder="1" applyAlignment="1">
      <alignment/>
    </xf>
    <xf numFmtId="43" fontId="8" fillId="0" borderId="23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43" fontId="6" fillId="0" borderId="0" xfId="80" applyNumberFormat="1" applyFont="1" applyAlignment="1">
      <alignment horizontal="center" vertical="center"/>
      <protection/>
    </xf>
    <xf numFmtId="183" fontId="8" fillId="0" borderId="17" xfId="0" applyNumberFormat="1" applyFont="1" applyBorder="1" applyAlignment="1">
      <alignment horizontal="left" vertical="center" indent="1"/>
    </xf>
    <xf numFmtId="183" fontId="48" fillId="0" borderId="17" xfId="0" applyNumberFormat="1" applyFont="1" applyBorder="1" applyAlignment="1">
      <alignment horizontal="center" vertical="center" wrapText="1"/>
    </xf>
    <xf numFmtId="49" fontId="48" fillId="0" borderId="18" xfId="45" applyNumberFormat="1" applyFont="1" applyBorder="1" applyAlignment="1">
      <alignment horizontal="center" vertical="center" wrapText="1"/>
    </xf>
    <xf numFmtId="49" fontId="48" fillId="0" borderId="23" xfId="45" applyNumberFormat="1" applyFont="1" applyBorder="1" applyAlignment="1">
      <alignment horizontal="center" vertical="center" wrapText="1"/>
    </xf>
    <xf numFmtId="49" fontId="48" fillId="0" borderId="19" xfId="45" applyNumberFormat="1" applyFont="1" applyBorder="1" applyAlignment="1">
      <alignment horizontal="center" vertical="center" wrapText="1"/>
    </xf>
    <xf numFmtId="183" fontId="8" fillId="0" borderId="17" xfId="0" applyNumberFormat="1" applyFont="1" applyBorder="1" applyAlignment="1">
      <alignment horizontal="left" vertical="center" indent="3"/>
    </xf>
    <xf numFmtId="183" fontId="7" fillId="0" borderId="17" xfId="0" applyNumberFormat="1" applyFont="1" applyBorder="1" applyAlignment="1">
      <alignment vertical="center"/>
    </xf>
    <xf numFmtId="183" fontId="7" fillId="0" borderId="17" xfId="0" applyNumberFormat="1" applyFont="1" applyBorder="1" applyAlignment="1">
      <alignment horizontal="left" vertical="center"/>
    </xf>
    <xf numFmtId="183" fontId="8" fillId="0" borderId="18" xfId="45" applyNumberFormat="1" applyFont="1" applyBorder="1" applyAlignment="1">
      <alignment/>
    </xf>
    <xf numFmtId="183" fontId="7" fillId="0" borderId="17" xfId="0" applyNumberFormat="1" applyFont="1" applyBorder="1" applyAlignment="1">
      <alignment/>
    </xf>
    <xf numFmtId="182" fontId="8" fillId="0" borderId="18" xfId="42" applyNumberFormat="1" applyFont="1" applyBorder="1" applyAlignment="1">
      <alignment horizontal="right" wrapText="1"/>
    </xf>
    <xf numFmtId="182" fontId="8" fillId="0" borderId="21" xfId="0" applyNumberFormat="1" applyFont="1" applyBorder="1" applyAlignment="1">
      <alignment/>
    </xf>
    <xf numFmtId="182" fontId="8" fillId="0" borderId="24" xfId="0" applyNumberFormat="1" applyFont="1" applyBorder="1" applyAlignment="1">
      <alignment/>
    </xf>
    <xf numFmtId="181" fontId="8" fillId="0" borderId="18" xfId="45" applyNumberFormat="1" applyFont="1" applyBorder="1" applyAlignment="1">
      <alignment/>
    </xf>
    <xf numFmtId="181" fontId="8" fillId="0" borderId="23" xfId="0" applyNumberFormat="1" applyFont="1" applyBorder="1" applyAlignment="1">
      <alignment/>
    </xf>
    <xf numFmtId="0" fontId="7" fillId="0" borderId="25" xfId="0" applyFont="1" applyBorder="1" applyAlignment="1">
      <alignment horizontal="center" vertical="center" wrapText="1"/>
    </xf>
    <xf numFmtId="43" fontId="8" fillId="0" borderId="23" xfId="42" applyFont="1" applyBorder="1" applyAlignment="1">
      <alignment/>
    </xf>
    <xf numFmtId="43" fontId="8" fillId="0" borderId="18" xfId="42" applyFont="1" applyBorder="1" applyAlignment="1">
      <alignment/>
    </xf>
    <xf numFmtId="0" fontId="7" fillId="0" borderId="0" xfId="0" applyFont="1" applyAlignment="1">
      <alignment horizontal="center" vertical="center"/>
    </xf>
    <xf numFmtId="182" fontId="8" fillId="33" borderId="23" xfId="42" applyNumberFormat="1" applyFont="1" applyFill="1" applyBorder="1" applyAlignment="1">
      <alignment/>
    </xf>
    <xf numFmtId="182" fontId="8" fillId="33" borderId="19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181" fontId="8" fillId="0" borderId="23" xfId="45" applyNumberFormat="1" applyFont="1" applyBorder="1" applyAlignment="1">
      <alignment/>
    </xf>
    <xf numFmtId="202" fontId="8" fillId="0" borderId="23" xfId="45" applyNumberFormat="1" applyFont="1" applyBorder="1" applyAlignment="1">
      <alignment/>
    </xf>
    <xf numFmtId="0" fontId="8" fillId="0" borderId="26" xfId="0" applyFont="1" applyBorder="1" applyAlignment="1">
      <alignment/>
    </xf>
    <xf numFmtId="183" fontId="8" fillId="0" borderId="26" xfId="42" applyNumberFormat="1" applyFont="1" applyBorder="1" applyAlignment="1">
      <alignment/>
    </xf>
    <xf numFmtId="183" fontId="8" fillId="0" borderId="26" xfId="0" applyNumberFormat="1" applyFont="1" applyBorder="1" applyAlignment="1">
      <alignment/>
    </xf>
    <xf numFmtId="183" fontId="8" fillId="0" borderId="26" xfId="45" applyNumberFormat="1" applyFont="1" applyBorder="1" applyAlignment="1">
      <alignment/>
    </xf>
    <xf numFmtId="182" fontId="8" fillId="0" borderId="26" xfId="42" applyNumberFormat="1" applyFont="1" applyBorder="1" applyAlignment="1">
      <alignment horizontal="right" wrapText="1"/>
    </xf>
    <xf numFmtId="182" fontId="8" fillId="0" borderId="27" xfId="0" applyNumberFormat="1" applyFont="1" applyBorder="1" applyAlignment="1">
      <alignment/>
    </xf>
    <xf numFmtId="49" fontId="48" fillId="0" borderId="26" xfId="45" applyNumberFormat="1" applyFont="1" applyBorder="1" applyAlignment="1">
      <alignment horizontal="center" vertical="center" wrapText="1"/>
    </xf>
    <xf numFmtId="182" fontId="8" fillId="0" borderId="18" xfId="42" applyNumberFormat="1" applyFont="1" applyBorder="1" applyAlignment="1">
      <alignment/>
    </xf>
    <xf numFmtId="205" fontId="8" fillId="0" borderId="26" xfId="42" applyNumberFormat="1" applyFont="1" applyBorder="1" applyAlignment="1">
      <alignment/>
    </xf>
    <xf numFmtId="183" fontId="8" fillId="0" borderId="26" xfId="42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49" fontId="48" fillId="0" borderId="28" xfId="45" applyNumberFormat="1" applyFont="1" applyBorder="1" applyAlignment="1">
      <alignment horizontal="center" vertical="center" wrapText="1"/>
    </xf>
    <xf numFmtId="49" fontId="48" fillId="0" borderId="29" xfId="45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83" fontId="48" fillId="0" borderId="31" xfId="0" applyNumberFormat="1" applyFont="1" applyBorder="1" applyAlignment="1">
      <alignment horizontal="center" vertical="center" wrapText="1"/>
    </xf>
    <xf numFmtId="183" fontId="48" fillId="0" borderId="17" xfId="0" applyNumberFormat="1" applyFont="1" applyBorder="1" applyAlignment="1">
      <alignment horizontal="center" vertical="center" wrapText="1"/>
    </xf>
    <xf numFmtId="183" fontId="48" fillId="0" borderId="32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28" xfId="45" applyNumberFormat="1" applyFont="1" applyBorder="1" applyAlignment="1">
      <alignment horizontal="center" vertical="center" wrapText="1"/>
    </xf>
    <xf numFmtId="49" fontId="7" fillId="0" borderId="29" xfId="45" applyNumberFormat="1" applyFont="1" applyBorder="1" applyAlignment="1">
      <alignment horizontal="center" vertical="center" wrapText="1"/>
    </xf>
    <xf numFmtId="49" fontId="48" fillId="0" borderId="35" xfId="45" applyNumberFormat="1" applyFont="1" applyBorder="1" applyAlignment="1">
      <alignment horizontal="center" vertical="center" wrapText="1"/>
    </xf>
    <xf numFmtId="49" fontId="48" fillId="0" borderId="36" xfId="45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3" fillId="0" borderId="38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2"/>
  <sheetViews>
    <sheetView tabSelected="1" zoomScale="85" zoomScaleNormal="85" zoomScalePageLayoutView="0" workbookViewId="0" topLeftCell="A1">
      <selection activeCell="O16" sqref="O16"/>
    </sheetView>
  </sheetViews>
  <sheetFormatPr defaultColWidth="8.7109375" defaultRowHeight="12.75"/>
  <cols>
    <col min="1" max="1" width="44.28125" style="38" customWidth="1"/>
    <col min="2" max="2" width="11.28125" style="38" bestFit="1" customWidth="1"/>
    <col min="3" max="3" width="11.140625" style="38" customWidth="1"/>
    <col min="4" max="4" width="9.421875" style="38" customWidth="1"/>
    <col min="5" max="6" width="11.7109375" style="38" customWidth="1"/>
    <col min="7" max="7" width="10.28125" style="38" customWidth="1"/>
    <col min="8" max="8" width="14.28125" style="38" customWidth="1"/>
    <col min="9" max="9" width="10.421875" style="38" customWidth="1"/>
    <col min="10" max="10" width="7.8515625" style="38" customWidth="1"/>
    <col min="11" max="11" width="8.421875" style="38" customWidth="1"/>
    <col min="12" max="13" width="8.7109375" style="38" customWidth="1"/>
    <col min="14" max="14" width="13.140625" style="38" customWidth="1"/>
    <col min="15" max="16384" width="8.7109375" style="38" customWidth="1"/>
  </cols>
  <sheetData>
    <row r="1" spans="1:18" ht="15">
      <c r="A1" s="40" t="s">
        <v>54</v>
      </c>
      <c r="B1" s="40"/>
      <c r="C1" s="40"/>
      <c r="D1" s="40"/>
      <c r="E1" s="40"/>
      <c r="F1" s="40"/>
      <c r="G1" s="7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1" ht="45">
      <c r="A3" s="97" t="s">
        <v>36</v>
      </c>
      <c r="B3" s="100">
        <v>2020</v>
      </c>
      <c r="C3" s="101"/>
      <c r="D3" s="101"/>
      <c r="E3" s="100">
        <v>2021</v>
      </c>
      <c r="F3" s="101"/>
      <c r="G3" s="106"/>
      <c r="H3" s="73" t="s">
        <v>55</v>
      </c>
      <c r="I3" s="73" t="s">
        <v>47</v>
      </c>
      <c r="J3" s="95" t="s">
        <v>56</v>
      </c>
      <c r="K3" s="96"/>
    </row>
    <row r="4" spans="1:11" ht="31.5" customHeight="1">
      <c r="A4" s="98"/>
      <c r="B4" s="93" t="s">
        <v>52</v>
      </c>
      <c r="C4" s="93" t="s">
        <v>53</v>
      </c>
      <c r="D4" s="102" t="s">
        <v>49</v>
      </c>
      <c r="E4" s="93" t="s">
        <v>52</v>
      </c>
      <c r="F4" s="93" t="s">
        <v>53</v>
      </c>
      <c r="G4" s="102" t="s">
        <v>49</v>
      </c>
      <c r="H4" s="93" t="s">
        <v>46</v>
      </c>
      <c r="I4" s="93" t="s">
        <v>48</v>
      </c>
      <c r="J4" s="93">
        <v>2020</v>
      </c>
      <c r="K4" s="104">
        <v>2021</v>
      </c>
    </row>
    <row r="5" spans="1:11" ht="31.5" customHeight="1">
      <c r="A5" s="99"/>
      <c r="B5" s="94"/>
      <c r="C5" s="94"/>
      <c r="D5" s="103"/>
      <c r="E5" s="94"/>
      <c r="F5" s="94"/>
      <c r="G5" s="103"/>
      <c r="H5" s="94"/>
      <c r="I5" s="94"/>
      <c r="J5" s="94"/>
      <c r="K5" s="105"/>
    </row>
    <row r="6" spans="1:12" ht="15">
      <c r="A6" s="59"/>
      <c r="B6" s="60"/>
      <c r="C6" s="60"/>
      <c r="D6" s="60"/>
      <c r="E6" s="88"/>
      <c r="F6" s="61"/>
      <c r="G6" s="61"/>
      <c r="H6" s="60"/>
      <c r="I6" s="60"/>
      <c r="J6" s="60"/>
      <c r="K6" s="62"/>
      <c r="L6" s="38" t="s">
        <v>5</v>
      </c>
    </row>
    <row r="7" spans="1:11" ht="15">
      <c r="A7" s="64" t="s">
        <v>40</v>
      </c>
      <c r="B7" s="41"/>
      <c r="C7" s="41"/>
      <c r="D7" s="41"/>
      <c r="E7" s="82"/>
      <c r="F7" s="51"/>
      <c r="G7" s="51"/>
      <c r="H7" s="42"/>
      <c r="I7" s="42"/>
      <c r="J7" s="42"/>
      <c r="K7" s="43"/>
    </row>
    <row r="8" spans="1:14" ht="14.25">
      <c r="A8" s="58" t="s">
        <v>42</v>
      </c>
      <c r="B8" s="44">
        <v>1771.46</v>
      </c>
      <c r="C8" s="71">
        <v>41.37</v>
      </c>
      <c r="D8" s="71">
        <v>2.335361791968207</v>
      </c>
      <c r="E8" s="50">
        <v>1825.026</v>
      </c>
      <c r="F8" s="72">
        <v>47.156</v>
      </c>
      <c r="G8" s="72">
        <f>F8/E8*100</f>
        <v>2.583853599893919</v>
      </c>
      <c r="H8" s="74">
        <f>E8-B8</f>
        <v>53.56600000000003</v>
      </c>
      <c r="I8" s="53">
        <f>((E8/B8)-1)*100</f>
        <v>3.023833448116253</v>
      </c>
      <c r="J8" s="53">
        <f>SUM(J9:J10)</f>
        <v>100.0005645061136</v>
      </c>
      <c r="K8" s="54">
        <f>SUM(K9:K10)</f>
        <v>100</v>
      </c>
      <c r="M8" s="79"/>
      <c r="N8" s="79"/>
    </row>
    <row r="9" spans="1:14" ht="14.25">
      <c r="A9" s="58" t="s">
        <v>43</v>
      </c>
      <c r="B9" s="44">
        <v>1707.66</v>
      </c>
      <c r="C9" s="71">
        <v>48.21</v>
      </c>
      <c r="D9" s="71">
        <v>2.823161519271986</v>
      </c>
      <c r="E9" s="50">
        <v>1759.933</v>
      </c>
      <c r="F9" s="72">
        <v>50.65134</v>
      </c>
      <c r="G9" s="72">
        <f>F9/E9*100</f>
        <v>2.8780266066946867</v>
      </c>
      <c r="H9" s="74">
        <f>E9-B9</f>
        <v>52.27299999999991</v>
      </c>
      <c r="I9" s="53">
        <f>((E9/B9)-1)*100</f>
        <v>3.061089444034515</v>
      </c>
      <c r="J9" s="53">
        <f>(B9/$B$8*100)</f>
        <v>96.39845099522428</v>
      </c>
      <c r="K9" s="54">
        <v>96.43331108707493</v>
      </c>
      <c r="M9" s="79"/>
      <c r="N9" s="79"/>
    </row>
    <row r="10" spans="1:11" ht="14.25">
      <c r="A10" s="58" t="s">
        <v>44</v>
      </c>
      <c r="B10" s="44">
        <v>63.81</v>
      </c>
      <c r="C10" s="71">
        <v>10.67</v>
      </c>
      <c r="D10" s="71">
        <v>16.72151700360445</v>
      </c>
      <c r="E10" s="83">
        <v>65.09300000000007</v>
      </c>
      <c r="F10" s="72">
        <v>13.7</v>
      </c>
      <c r="G10" s="72">
        <f>F10/E10*100</f>
        <v>21.0468099488424</v>
      </c>
      <c r="H10" s="74">
        <f>E10-B10</f>
        <v>1.2830000000000723</v>
      </c>
      <c r="I10" s="53">
        <f>((E10/B10)-1)*100</f>
        <v>2.010656636890884</v>
      </c>
      <c r="J10" s="53">
        <f>(B10/$B$8*100)</f>
        <v>3.602113510889323</v>
      </c>
      <c r="K10" s="54">
        <v>3.5666889129250796</v>
      </c>
    </row>
    <row r="11" spans="1:11" ht="14.25">
      <c r="A11" s="63"/>
      <c r="B11" s="44"/>
      <c r="C11" s="71"/>
      <c r="D11" s="71"/>
      <c r="E11" s="90"/>
      <c r="F11" s="72"/>
      <c r="G11" s="72"/>
      <c r="H11" s="74"/>
      <c r="I11" s="53"/>
      <c r="J11" s="55"/>
      <c r="K11" s="56"/>
    </row>
    <row r="12" spans="1:11" ht="15">
      <c r="A12" s="65" t="s">
        <v>41</v>
      </c>
      <c r="B12" s="66"/>
      <c r="C12" s="71"/>
      <c r="D12" s="71"/>
      <c r="E12" s="84"/>
      <c r="F12" s="72"/>
      <c r="G12" s="72"/>
      <c r="H12" s="75"/>
      <c r="I12" s="89"/>
      <c r="J12" s="42"/>
      <c r="K12" s="43"/>
    </row>
    <row r="13" spans="1:11" ht="14.25">
      <c r="A13" s="58" t="s">
        <v>42</v>
      </c>
      <c r="B13" s="44"/>
      <c r="C13" s="71"/>
      <c r="D13" s="71"/>
      <c r="E13" s="50"/>
      <c r="F13" s="72"/>
      <c r="G13" s="72"/>
      <c r="H13" s="74"/>
      <c r="I13" s="53"/>
      <c r="J13" s="52"/>
      <c r="K13" s="46"/>
    </row>
    <row r="14" spans="1:11" ht="14.25">
      <c r="A14" s="63" t="s">
        <v>2</v>
      </c>
      <c r="B14" s="44">
        <v>716.16</v>
      </c>
      <c r="C14" s="71">
        <v>28.85</v>
      </c>
      <c r="D14" s="71">
        <v>4.028429401251118</v>
      </c>
      <c r="E14" s="83">
        <v>726.363</v>
      </c>
      <c r="F14" s="71">
        <v>33.136</v>
      </c>
      <c r="G14" s="72">
        <f>F14/E14*100</f>
        <v>4.561906374636374</v>
      </c>
      <c r="H14" s="74">
        <f>E14-B14</f>
        <v>10.203000000000088</v>
      </c>
      <c r="I14" s="53">
        <f>((E14/B14)-1)*100</f>
        <v>1.4246816353887581</v>
      </c>
      <c r="J14" s="53">
        <f>B14/$B$8*100</f>
        <v>40.427669831664275</v>
      </c>
      <c r="K14" s="54">
        <f>E14/$E$8*100</f>
        <v>39.80014531299828</v>
      </c>
    </row>
    <row r="15" spans="1:11" ht="14.25">
      <c r="A15" s="63" t="s">
        <v>3</v>
      </c>
      <c r="B15" s="44">
        <v>1055.3</v>
      </c>
      <c r="C15" s="71">
        <v>33.33</v>
      </c>
      <c r="D15" s="71">
        <v>3.1583435989765944</v>
      </c>
      <c r="E15" s="92">
        <v>1098.663</v>
      </c>
      <c r="F15" s="71">
        <v>34.238</v>
      </c>
      <c r="G15" s="72">
        <f>F15/E15*100</f>
        <v>3.116333215917893</v>
      </c>
      <c r="H15" s="74">
        <f>E15-B15</f>
        <v>43.363000000000056</v>
      </c>
      <c r="I15" s="53">
        <f>((E15/B15)-1)*100</f>
        <v>4.109068511323799</v>
      </c>
      <c r="J15" s="53">
        <f>B15/$B$8*100</f>
        <v>59.57233016833572</v>
      </c>
      <c r="K15" s="54">
        <f>E15/$E$8*100</f>
        <v>60.19985468700172</v>
      </c>
    </row>
    <row r="16" spans="1:11" ht="14.25">
      <c r="A16" s="58" t="s">
        <v>43</v>
      </c>
      <c r="B16" s="44"/>
      <c r="C16" s="71"/>
      <c r="D16" s="71"/>
      <c r="E16" s="91"/>
      <c r="F16" s="71"/>
      <c r="G16" s="80"/>
      <c r="H16" s="74"/>
      <c r="I16" s="53"/>
      <c r="J16" s="55"/>
      <c r="K16" s="56"/>
    </row>
    <row r="17" spans="1:11" ht="14.25">
      <c r="A17" s="63" t="s">
        <v>2</v>
      </c>
      <c r="B17" s="44">
        <v>684.3023000000001</v>
      </c>
      <c r="C17" s="71">
        <v>30.481900000000003</v>
      </c>
      <c r="D17" s="71">
        <v>4.454449444346453</v>
      </c>
      <c r="E17" s="91">
        <v>698.628</v>
      </c>
      <c r="F17" s="71">
        <v>34.297</v>
      </c>
      <c r="G17" s="72">
        <f>F17/E17*100</f>
        <v>4.909193447728977</v>
      </c>
      <c r="H17" s="74">
        <f>E17-B17</f>
        <v>14.325699999999983</v>
      </c>
      <c r="I17" s="53">
        <f>((E17/B17)-1)*100</f>
        <v>2.0934753543865092</v>
      </c>
      <c r="J17" s="53">
        <f>B17/$B$9*100</f>
        <v>40.07251443495778</v>
      </c>
      <c r="K17" s="54">
        <f>E17/$E$9*100</f>
        <v>39.69628389262546</v>
      </c>
    </row>
    <row r="18" spans="1:11" ht="14.25">
      <c r="A18" s="63" t="s">
        <v>3</v>
      </c>
      <c r="B18" s="44">
        <v>1023.354</v>
      </c>
      <c r="C18" s="71">
        <v>36.32598</v>
      </c>
      <c r="D18" s="71">
        <v>3.5496983448542734</v>
      </c>
      <c r="E18" s="92">
        <v>1061.304</v>
      </c>
      <c r="F18" s="71">
        <v>35.924</v>
      </c>
      <c r="G18" s="72">
        <f>F18/E18*100</f>
        <v>3.3848925472814573</v>
      </c>
      <c r="H18" s="74">
        <f>E18-B18</f>
        <v>37.950000000000045</v>
      </c>
      <c r="I18" s="53">
        <f>((E18/B18)-1)*100</f>
        <v>3.7083941627237493</v>
      </c>
      <c r="J18" s="53">
        <f>B18/$B$9*100</f>
        <v>59.927268894276374</v>
      </c>
      <c r="K18" s="54">
        <f>E18/$E$9*100</f>
        <v>60.30365928702969</v>
      </c>
    </row>
    <row r="19" spans="1:11" ht="14.25">
      <c r="A19" s="58" t="s">
        <v>44</v>
      </c>
      <c r="B19" s="44"/>
      <c r="C19" s="71"/>
      <c r="D19" s="71"/>
      <c r="E19" s="83"/>
      <c r="F19" s="71"/>
      <c r="G19" s="80"/>
      <c r="H19" s="74"/>
      <c r="I19" s="53"/>
      <c r="J19" s="55"/>
      <c r="K19" s="56"/>
    </row>
    <row r="20" spans="1:11" ht="14.25">
      <c r="A20" s="63" t="s">
        <v>2</v>
      </c>
      <c r="B20" s="44">
        <v>31.85812</v>
      </c>
      <c r="C20" s="71">
        <v>7.017081</v>
      </c>
      <c r="D20" s="71">
        <v>22.02603606239163</v>
      </c>
      <c r="E20" s="83">
        <v>27.73515</v>
      </c>
      <c r="F20" s="71">
        <v>6.7032039999999995</v>
      </c>
      <c r="G20" s="72">
        <f>F20/E20*100</f>
        <v>24.168623569730105</v>
      </c>
      <c r="H20" s="74">
        <f>E20-B20</f>
        <v>-4.122969999999999</v>
      </c>
      <c r="I20" s="53">
        <f>((E20/B20)-1)*100</f>
        <v>-12.941661340970523</v>
      </c>
      <c r="J20" s="53">
        <f>B20/$B$10*100</f>
        <v>49.92653189155305</v>
      </c>
      <c r="K20" s="54">
        <f>E20/$E$10*100</f>
        <v>42.60849860968148</v>
      </c>
    </row>
    <row r="21" spans="1:11" ht="14.25">
      <c r="A21" s="63" t="s">
        <v>3</v>
      </c>
      <c r="B21" s="44">
        <v>31.947029999999998</v>
      </c>
      <c r="C21" s="71">
        <v>5.9317590000000004</v>
      </c>
      <c r="D21" s="71">
        <v>18.56748185981608</v>
      </c>
      <c r="E21" s="83">
        <v>37.358230000000006</v>
      </c>
      <c r="F21" s="71">
        <v>9.66696</v>
      </c>
      <c r="G21" s="72">
        <f>F21/E21*100</f>
        <v>25.876386541867745</v>
      </c>
      <c r="H21" s="74">
        <f>E21-B21</f>
        <v>5.411200000000008</v>
      </c>
      <c r="I21" s="53">
        <f>((E21/B21)-1)*100</f>
        <v>16.938037745605804</v>
      </c>
      <c r="J21" s="53">
        <f>B21/$B$10*100</f>
        <v>50.065867418899856</v>
      </c>
      <c r="K21" s="54">
        <f>E21/$E$10*100</f>
        <v>57.39208517044838</v>
      </c>
    </row>
    <row r="22" spans="1:11" ht="14.25">
      <c r="A22" s="63"/>
      <c r="B22" s="44"/>
      <c r="C22" s="45"/>
      <c r="D22" s="45"/>
      <c r="E22" s="83"/>
      <c r="F22" s="45"/>
      <c r="G22" s="81"/>
      <c r="H22" s="74"/>
      <c r="I22" s="53"/>
      <c r="J22" s="53"/>
      <c r="K22" s="54"/>
    </row>
    <row r="23" spans="1:11" ht="15">
      <c r="A23" s="67" t="s">
        <v>37</v>
      </c>
      <c r="B23" s="66"/>
      <c r="C23" s="45"/>
      <c r="D23" s="45"/>
      <c r="E23" s="85"/>
      <c r="F23" s="45"/>
      <c r="G23" s="45"/>
      <c r="H23" s="75"/>
      <c r="I23" s="89"/>
      <c r="J23" s="42"/>
      <c r="K23" s="43"/>
    </row>
    <row r="24" spans="1:11" ht="14.25">
      <c r="A24" s="39" t="s">
        <v>38</v>
      </c>
      <c r="B24" s="68">
        <v>134765.132516</v>
      </c>
      <c r="C24" s="68">
        <v>5787.690238189614</v>
      </c>
      <c r="D24" s="71">
        <v>4.294649610130031</v>
      </c>
      <c r="E24" s="86">
        <v>151332</v>
      </c>
      <c r="F24" s="68">
        <v>6350.795837740491</v>
      </c>
      <c r="G24" s="72">
        <f>F24/E24*100</f>
        <v>4.1965981006928414</v>
      </c>
      <c r="H24" s="74">
        <f>E24-B24</f>
        <v>16566.867483999988</v>
      </c>
      <c r="I24" s="53">
        <f>((E24/B24)-1)*100</f>
        <v>12.293140795919966</v>
      </c>
      <c r="J24" s="77"/>
      <c r="K24" s="78"/>
    </row>
    <row r="25" spans="1:11" ht="14.25">
      <c r="A25" s="39" t="s">
        <v>39</v>
      </c>
      <c r="B25" s="68">
        <v>86.81</v>
      </c>
      <c r="C25" s="68">
        <v>2.666202183177439</v>
      </c>
      <c r="D25" s="71">
        <v>3.0713076640680095</v>
      </c>
      <c r="E25" s="86">
        <v>91</v>
      </c>
      <c r="F25" s="68">
        <v>2.575568388959023</v>
      </c>
      <c r="G25" s="72">
        <f>F25/E25*100</f>
        <v>2.830294932922003</v>
      </c>
      <c r="H25" s="74">
        <f>E25-B25</f>
        <v>4.189999999999998</v>
      </c>
      <c r="I25" s="53">
        <f>((E25/B25)-1)*100</f>
        <v>4.82663287639673</v>
      </c>
      <c r="J25" s="77"/>
      <c r="K25" s="78"/>
    </row>
    <row r="26" spans="1:11" ht="15" thickBot="1">
      <c r="A26" s="47"/>
      <c r="B26" s="69"/>
      <c r="C26" s="69"/>
      <c r="D26" s="70"/>
      <c r="E26" s="87"/>
      <c r="F26" s="70"/>
      <c r="G26" s="70"/>
      <c r="H26" s="48"/>
      <c r="I26" s="48"/>
      <c r="J26" s="48"/>
      <c r="K26" s="49"/>
    </row>
    <row r="27" spans="1:19" s="35" customFormat="1" ht="12">
      <c r="A27" s="35" t="s">
        <v>35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35" customFormat="1" ht="12">
      <c r="A28" s="35" t="s">
        <v>50</v>
      </c>
      <c r="E28" s="36"/>
      <c r="F28" s="36"/>
      <c r="G28" s="36"/>
      <c r="H28" s="57"/>
      <c r="I28" s="57"/>
      <c r="J28" s="57"/>
      <c r="K28" s="36"/>
      <c r="L28" s="36"/>
      <c r="M28" s="36"/>
      <c r="N28" s="36"/>
      <c r="O28" s="36"/>
      <c r="P28" s="36"/>
      <c r="Q28" s="36"/>
      <c r="R28" s="36"/>
      <c r="S28" s="36"/>
    </row>
    <row r="29" spans="1:19" s="35" customFormat="1" ht="12">
      <c r="A29" s="35" t="s">
        <v>34</v>
      </c>
      <c r="B29" s="37"/>
      <c r="E29" s="36"/>
      <c r="F29" s="36"/>
      <c r="G29" s="36"/>
      <c r="H29" s="57"/>
      <c r="I29" s="57"/>
      <c r="J29" s="57"/>
      <c r="K29" s="36"/>
      <c r="L29" s="36"/>
      <c r="M29" s="36"/>
      <c r="N29" s="36"/>
      <c r="O29" s="36"/>
      <c r="P29" s="36"/>
      <c r="Q29" s="36"/>
      <c r="R29" s="36"/>
      <c r="S29" s="36"/>
    </row>
    <row r="30" spans="1:19" s="35" customFormat="1" ht="12">
      <c r="A30" s="35" t="s">
        <v>51</v>
      </c>
      <c r="B30" s="37"/>
      <c r="E30" s="36"/>
      <c r="F30" s="36"/>
      <c r="G30" s="36"/>
      <c r="H30" s="57"/>
      <c r="I30" s="57"/>
      <c r="J30" s="57"/>
      <c r="K30" s="36"/>
      <c r="L30" s="36"/>
      <c r="M30" s="36"/>
      <c r="N30" s="36"/>
      <c r="O30" s="36"/>
      <c r="P30" s="36"/>
      <c r="Q30" s="36"/>
      <c r="R30" s="36"/>
      <c r="S30" s="36"/>
    </row>
    <row r="31" spans="1:19" s="35" customFormat="1" ht="12">
      <c r="A31" s="35" t="s">
        <v>45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5:19" s="35" customFormat="1" ht="12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</sheetData>
  <sheetProtection/>
  <mergeCells count="14">
    <mergeCell ref="E3:G3"/>
    <mergeCell ref="E4:E5"/>
    <mergeCell ref="F4:F5"/>
    <mergeCell ref="G4:G5"/>
    <mergeCell ref="H4:H5"/>
    <mergeCell ref="I4:I5"/>
    <mergeCell ref="J4:J5"/>
    <mergeCell ref="J3:K3"/>
    <mergeCell ref="A3:A5"/>
    <mergeCell ref="B3:D3"/>
    <mergeCell ref="B4:B5"/>
    <mergeCell ref="C4:C5"/>
    <mergeCell ref="D4:D5"/>
    <mergeCell ref="K4:K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11" t="s">
        <v>33</v>
      </c>
      <c r="B1" s="111"/>
      <c r="C1" s="112"/>
      <c r="D1" s="112"/>
      <c r="E1" s="112"/>
      <c r="F1" s="112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13" t="s">
        <v>0</v>
      </c>
      <c r="B4" s="114"/>
      <c r="C4" s="115"/>
      <c r="D4" s="107" t="s">
        <v>29</v>
      </c>
      <c r="E4" s="107"/>
      <c r="F4" s="107"/>
      <c r="G4" s="110" t="s">
        <v>30</v>
      </c>
      <c r="H4" s="107"/>
      <c r="I4" s="108"/>
      <c r="J4" s="110" t="s">
        <v>31</v>
      </c>
      <c r="K4" s="107"/>
      <c r="L4" s="108"/>
    </row>
    <row r="5" spans="1:12" ht="33.75" customHeight="1" thickBot="1">
      <c r="A5" s="116"/>
      <c r="B5" s="117"/>
      <c r="C5" s="118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7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6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10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11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12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13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14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15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16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17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18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19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20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21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22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23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24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25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26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27</v>
      </c>
    </row>
    <row r="30" spans="2:9" ht="14.25" customHeight="1">
      <c r="B30" s="4"/>
      <c r="C30" s="109" t="s">
        <v>32</v>
      </c>
      <c r="D30" s="109"/>
      <c r="E30" s="109"/>
      <c r="F30" s="109"/>
      <c r="G30" s="109"/>
      <c r="H30" s="109"/>
      <c r="I30" s="109"/>
    </row>
    <row r="31" spans="1:7" ht="12" customHeight="1">
      <c r="A31" s="109" t="s">
        <v>9</v>
      </c>
      <c r="B31" s="109"/>
      <c r="C31" s="109"/>
      <c r="D31" s="109"/>
      <c r="E31" s="109"/>
      <c r="F31" s="109"/>
      <c r="G31" s="109"/>
    </row>
    <row r="32" spans="1:7" ht="12" customHeight="1">
      <c r="A32" s="4" t="s">
        <v>8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28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2022-12-07T01:25:32Z</dcterms:modified>
  <cp:category/>
  <cp:version/>
  <cp:contentType/>
  <cp:contentStatus/>
</cp:coreProperties>
</file>