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A ISD\OneDrive - leverage innovative users\Desktop\BUILDING PERMIT 08122019\BP2019Q3 SR\from SBB\"/>
    </mc:Choice>
  </mc:AlternateContent>
  <xr:revisionPtr revIDLastSave="0" documentId="13_ncr:1_{1E6299E3-3B72-4A3D-A9C8-2E4F133901E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mparative_2019Q3_2018Q3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6" l="1"/>
  <c r="F13" i="6"/>
  <c r="F43" i="6"/>
  <c r="F85" i="6"/>
  <c r="F84" i="6"/>
  <c r="F83" i="6"/>
  <c r="F78" i="6"/>
  <c r="F77" i="6"/>
  <c r="F76" i="6"/>
  <c r="F71" i="6"/>
  <c r="F70" i="6"/>
  <c r="F69" i="6"/>
  <c r="F64" i="6"/>
  <c r="F63" i="6"/>
  <c r="F62" i="6"/>
  <c r="F55" i="6"/>
  <c r="F57" i="6"/>
  <c r="F56" i="6"/>
  <c r="F50" i="6"/>
  <c r="F49" i="6"/>
  <c r="F48" i="6"/>
  <c r="D50" i="6"/>
  <c r="D49" i="6"/>
  <c r="D48" i="6"/>
  <c r="G48" i="6"/>
  <c r="F42" i="6"/>
  <c r="F41" i="6"/>
  <c r="F36" i="6"/>
  <c r="F35" i="6"/>
  <c r="F34" i="6"/>
  <c r="F29" i="6"/>
  <c r="F28" i="6"/>
  <c r="F27" i="6"/>
  <c r="F22" i="6"/>
  <c r="F21" i="6"/>
  <c r="F15" i="6"/>
  <c r="F14" i="6"/>
  <c r="E58" i="6"/>
  <c r="E59" i="6"/>
  <c r="F101" i="6"/>
  <c r="F100" i="6"/>
  <c r="F94" i="6"/>
  <c r="F96" i="6"/>
  <c r="F95" i="6"/>
  <c r="F9" i="6" l="1"/>
  <c r="F8" i="6"/>
  <c r="G59" i="6" l="1"/>
  <c r="C59" i="6"/>
  <c r="C52" i="6"/>
  <c r="G52" i="6" s="1"/>
  <c r="E52" i="6"/>
  <c r="G91" i="6" l="1"/>
  <c r="D15" i="6"/>
  <c r="D14" i="6"/>
  <c r="D13" i="6"/>
  <c r="D94" i="6"/>
  <c r="D91" i="6"/>
  <c r="D90" i="6"/>
  <c r="D85" i="6"/>
  <c r="D84" i="6"/>
  <c r="D83" i="6"/>
  <c r="D78" i="6"/>
  <c r="D77" i="6"/>
  <c r="D76" i="6"/>
  <c r="D71" i="6"/>
  <c r="D69" i="6"/>
  <c r="D70" i="6"/>
  <c r="D62" i="6"/>
  <c r="D63" i="6"/>
  <c r="D64" i="6"/>
  <c r="D101" i="6"/>
  <c r="D100" i="6"/>
  <c r="D96" i="6"/>
  <c r="D95" i="6"/>
  <c r="D57" i="6"/>
  <c r="D56" i="6"/>
  <c r="D55" i="6"/>
  <c r="G101" i="6"/>
  <c r="G100" i="6"/>
  <c r="E97" i="6"/>
  <c r="C97" i="6"/>
  <c r="G96" i="6"/>
  <c r="G95" i="6"/>
  <c r="G94" i="6"/>
  <c r="F91" i="6"/>
  <c r="G90" i="6"/>
  <c r="F90" i="6"/>
  <c r="E87" i="6"/>
  <c r="C87" i="6"/>
  <c r="E86" i="6"/>
  <c r="C86" i="6"/>
  <c r="G85" i="6"/>
  <c r="G84" i="6"/>
  <c r="G83" i="6"/>
  <c r="E80" i="6"/>
  <c r="C80" i="6"/>
  <c r="E79" i="6"/>
  <c r="G79" i="6" s="1"/>
  <c r="C79" i="6"/>
  <c r="G78" i="6"/>
  <c r="G77" i="6"/>
  <c r="G76" i="6"/>
  <c r="E73" i="6"/>
  <c r="C73" i="6"/>
  <c r="G73" i="6" s="1"/>
  <c r="E72" i="6"/>
  <c r="C72" i="6"/>
  <c r="G71" i="6"/>
  <c r="G70" i="6"/>
  <c r="G69" i="6"/>
  <c r="E66" i="6"/>
  <c r="C66" i="6"/>
  <c r="E65" i="6"/>
  <c r="C65" i="6"/>
  <c r="G65" i="6" s="1"/>
  <c r="G64" i="6"/>
  <c r="G63" i="6"/>
  <c r="G62" i="6"/>
  <c r="C58" i="6"/>
  <c r="G57" i="6"/>
  <c r="G56" i="6"/>
  <c r="G55" i="6"/>
  <c r="E51" i="6"/>
  <c r="C51" i="6"/>
  <c r="G50" i="6"/>
  <c r="G49" i="6"/>
  <c r="E45" i="6"/>
  <c r="C45" i="6"/>
  <c r="E44" i="6"/>
  <c r="C44" i="6"/>
  <c r="G43" i="6"/>
  <c r="D43" i="6"/>
  <c r="G42" i="6"/>
  <c r="D42" i="6"/>
  <c r="G41" i="6"/>
  <c r="D41" i="6"/>
  <c r="E38" i="6"/>
  <c r="C38" i="6"/>
  <c r="E37" i="6"/>
  <c r="C37" i="6"/>
  <c r="G36" i="6"/>
  <c r="D36" i="6"/>
  <c r="G35" i="6"/>
  <c r="D35" i="6"/>
  <c r="G34" i="6"/>
  <c r="D34" i="6"/>
  <c r="E31" i="6"/>
  <c r="C31" i="6"/>
  <c r="E30" i="6"/>
  <c r="C30" i="6"/>
  <c r="G29" i="6"/>
  <c r="D29" i="6"/>
  <c r="G28" i="6"/>
  <c r="D28" i="6"/>
  <c r="G27" i="6"/>
  <c r="D27" i="6"/>
  <c r="E24" i="6"/>
  <c r="C24" i="6"/>
  <c r="E23" i="6"/>
  <c r="C23" i="6"/>
  <c r="G22" i="6"/>
  <c r="D22" i="6"/>
  <c r="G21" i="6"/>
  <c r="D21" i="6"/>
  <c r="G20" i="6"/>
  <c r="D20" i="6"/>
  <c r="E17" i="6"/>
  <c r="C17" i="6"/>
  <c r="E16" i="6"/>
  <c r="C16" i="6"/>
  <c r="G16" i="6" s="1"/>
  <c r="G15" i="6"/>
  <c r="G14" i="6"/>
  <c r="G13" i="6"/>
  <c r="G10" i="6"/>
  <c r="F10" i="6"/>
  <c r="D10" i="6"/>
  <c r="G9" i="6"/>
  <c r="D9" i="6"/>
  <c r="G8" i="6"/>
  <c r="D8" i="6"/>
  <c r="G37" i="6" l="1"/>
  <c r="G80" i="6"/>
  <c r="G24" i="6"/>
  <c r="G17" i="6"/>
  <c r="G31" i="6"/>
  <c r="G45" i="6"/>
  <c r="G66" i="6"/>
  <c r="G44" i="6"/>
  <c r="G58" i="6"/>
  <c r="G23" i="6"/>
  <c r="G38" i="6"/>
  <c r="G30" i="6"/>
  <c r="G97" i="6"/>
  <c r="G51" i="6"/>
  <c r="G86" i="6"/>
</calcChain>
</file>

<file path=xl/sharedStrings.xml><?xml version="1.0" encoding="utf-8"?>
<sst xmlns="http://schemas.openxmlformats.org/spreadsheetml/2006/main" count="99" uniqueCount="36">
  <si>
    <t>TOTAL</t>
  </si>
  <si>
    <t>Number</t>
  </si>
  <si>
    <t>Floor Area (sq.m.)</t>
  </si>
  <si>
    <t>Value (PHP '000)</t>
  </si>
  <si>
    <t>RESIDENTIAL</t>
  </si>
  <si>
    <t>Single House</t>
  </si>
  <si>
    <t>Apartment/Accessoria</t>
  </si>
  <si>
    <t>Residential Condominium</t>
  </si>
  <si>
    <t>NON-RESIDENTIAL</t>
  </si>
  <si>
    <t>Commercial</t>
  </si>
  <si>
    <t>Industrial</t>
  </si>
  <si>
    <t>Institutional</t>
  </si>
  <si>
    <t>Agricultural</t>
  </si>
  <si>
    <t>Other Residential</t>
  </si>
  <si>
    <t>Duplex/Quadruplex</t>
  </si>
  <si>
    <t>ADDITION</t>
  </si>
  <si>
    <t>ALTERATION AND REPAIR</t>
  </si>
  <si>
    <t xml:space="preserve">Third Quarter,  2019 and 2018 </t>
  </si>
  <si>
    <t>(Details may not add-up to total due to rounding)</t>
  </si>
  <si>
    <t>TYPE OF CONSTRUCTION</t>
  </si>
  <si>
    <t>Percent
Share</t>
  </si>
  <si>
    <t>Percent 
Change</t>
  </si>
  <si>
    <t xml:space="preserve"> </t>
  </si>
  <si>
    <t>Average Floor Area per Building</t>
  </si>
  <si>
    <t xml:space="preserve">Other Non-residential  </t>
  </si>
  <si>
    <t xml:space="preserve">               Industry Statistics Division</t>
  </si>
  <si>
    <t>Economic Sector Statistics Services</t>
  </si>
  <si>
    <t>Philippine Statistics Authority</t>
  </si>
  <si>
    <t>Republic of the Philippines</t>
  </si>
  <si>
    <t>TABLE A.1   Comparative Construction Statistics by Type of Construction</t>
  </si>
  <si>
    <t>Source:    Generation of Construction Statistics from Approved Building Permit: Third Quarter, 2019 - Preliminary Results</t>
  </si>
  <si>
    <t>Average Cost per Square Meter</t>
  </si>
  <si>
    <t xml:space="preserve"> -  Less than 0.1 percent decrease</t>
  </si>
  <si>
    <t>-</t>
  </si>
  <si>
    <r>
      <t xml:space="preserve">Third Quarter 2019
</t>
    </r>
    <r>
      <rPr>
        <sz val="10"/>
        <rFont val="Arial"/>
        <family val="2"/>
      </rPr>
      <t>(July - September)</t>
    </r>
  </si>
  <si>
    <r>
      <t xml:space="preserve">Third Quarter 2018
</t>
    </r>
    <r>
      <rPr>
        <sz val="10"/>
        <rFont val="Arial"/>
        <family val="2"/>
      </rPr>
      <t>(July - September)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</si>
</sst>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_);_(@_)"/>
    <numFmt numFmtId="168" formatCode="_(* #,##0_);_(* \(#,##0\);_(* \-??_);_(@_)"/>
    <numFmt numFmtId="169" formatCode="0.0"/>
    <numFmt numFmtId="170" formatCode="#,##0.0"/>
    <numFmt numFmtId="171" formatCode="_(* #,##0.0_);_(* \(#,##0.0\);_(* &quot;-&quot;??_);_(@_)"/>
    <numFmt numFmtId="172" formatCode="_(* #,##0.00_);_(* \(#,##0.00\);_(* &quot;-&quot;?_);_(@_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10"/>
      <name val="Arial"/>
      <family val="2"/>
    </font>
    <font>
      <sz val="11"/>
      <color theme="1"/>
      <name val="Arial Narrow"/>
      <family val="2"/>
    </font>
    <font>
      <sz val="9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</cellStyleXfs>
  <cellXfs count="56">
    <xf numFmtId="0" fontId="0" fillId="0" borderId="0" xfId="0"/>
    <xf numFmtId="166" fontId="0" fillId="0" borderId="0" xfId="1" applyNumberFormat="1" applyFont="1"/>
    <xf numFmtId="0" fontId="2" fillId="0" borderId="0" xfId="0" applyFont="1" applyAlignment="1">
      <alignment horizontal="left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left" vertical="center"/>
    </xf>
    <xf numFmtId="170" fontId="5" fillId="0" borderId="0" xfId="0" applyNumberFormat="1" applyFont="1"/>
    <xf numFmtId="169" fontId="5" fillId="0" borderId="0" xfId="0" applyNumberFormat="1" applyFont="1"/>
    <xf numFmtId="3" fontId="5" fillId="0" borderId="0" xfId="0" applyNumberFormat="1" applyFont="1"/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/>
    <xf numFmtId="3" fontId="0" fillId="0" borderId="0" xfId="0" applyNumberFormat="1" applyFont="1" applyAlignment="1"/>
    <xf numFmtId="169" fontId="0" fillId="0" borderId="0" xfId="0" applyNumberFormat="1" applyFont="1" applyAlignment="1"/>
    <xf numFmtId="0" fontId="0" fillId="0" borderId="0" xfId="0" applyFont="1" applyAlignment="1">
      <alignment horizontal="left"/>
    </xf>
    <xf numFmtId="164" fontId="0" fillId="0" borderId="0" xfId="0" applyNumberFormat="1" applyFont="1" applyAlignment="1"/>
    <xf numFmtId="170" fontId="0" fillId="0" borderId="0" xfId="0" applyNumberFormat="1" applyFont="1" applyAlignment="1"/>
    <xf numFmtId="170" fontId="0" fillId="0" borderId="0" xfId="0" applyNumberFormat="1" applyFont="1" applyAlignment="1">
      <alignment horizontal="right"/>
    </xf>
    <xf numFmtId="167" fontId="0" fillId="0" borderId="0" xfId="0" applyNumberFormat="1" applyFont="1" applyAlignment="1"/>
    <xf numFmtId="166" fontId="0" fillId="0" borderId="0" xfId="1" applyNumberFormat="1" applyFont="1" applyAlignment="1"/>
    <xf numFmtId="2" fontId="0" fillId="0" borderId="0" xfId="0" applyNumberFormat="1" applyFont="1" applyAlignment="1"/>
    <xf numFmtId="171" fontId="0" fillId="0" borderId="0" xfId="0" applyNumberFormat="1" applyFont="1" applyAlignment="1"/>
    <xf numFmtId="169" fontId="5" fillId="0" borderId="0" xfId="0" applyNumberFormat="1" applyFont="1" applyAlignment="1"/>
    <xf numFmtId="164" fontId="0" fillId="0" borderId="0" xfId="8" applyNumberFormat="1" applyFont="1" applyAlignment="1"/>
    <xf numFmtId="164" fontId="0" fillId="0" borderId="0" xfId="9" applyNumberFormat="1" applyFont="1" applyAlignment="1"/>
    <xf numFmtId="164" fontId="0" fillId="0" borderId="0" xfId="10" applyNumberFormat="1" applyFont="1" applyAlignment="1"/>
    <xf numFmtId="0" fontId="0" fillId="0" borderId="0" xfId="0" applyFont="1" applyFill="1" applyAlignment="1">
      <alignment horizontal="left"/>
    </xf>
    <xf numFmtId="164" fontId="0" fillId="0" borderId="0" xfId="0" applyNumberFormat="1" applyFont="1"/>
    <xf numFmtId="170" fontId="0" fillId="0" borderId="0" xfId="0" applyNumberFormat="1" applyFont="1"/>
    <xf numFmtId="167" fontId="0" fillId="0" borderId="0" xfId="0" applyNumberFormat="1" applyFont="1"/>
    <xf numFmtId="3" fontId="0" fillId="0" borderId="0" xfId="0" applyNumberFormat="1" applyFont="1"/>
    <xf numFmtId="0" fontId="0" fillId="0" borderId="0" xfId="0" applyFont="1" applyAlignment="1">
      <alignment horizontal="left" wrapText="1"/>
    </xf>
    <xf numFmtId="171" fontId="0" fillId="0" borderId="0" xfId="0" applyNumberFormat="1" applyFont="1"/>
    <xf numFmtId="172" fontId="0" fillId="0" borderId="0" xfId="0" applyNumberFormat="1" applyFont="1" applyFill="1" applyAlignment="1">
      <alignment horizontal="right"/>
    </xf>
    <xf numFmtId="164" fontId="0" fillId="0" borderId="0" xfId="11" applyNumberFormat="1" applyFont="1"/>
    <xf numFmtId="164" fontId="0" fillId="0" borderId="0" xfId="12" applyNumberFormat="1" applyFont="1"/>
    <xf numFmtId="164" fontId="0" fillId="0" borderId="0" xfId="0" applyNumberFormat="1" applyFont="1" applyAlignment="1">
      <alignment horizontal="justify" vertical="justify"/>
    </xf>
    <xf numFmtId="164" fontId="0" fillId="0" borderId="0" xfId="1" applyNumberFormat="1" applyFont="1"/>
    <xf numFmtId="168" fontId="0" fillId="0" borderId="0" xfId="0" applyNumberFormat="1" applyFont="1"/>
    <xf numFmtId="0" fontId="0" fillId="0" borderId="2" xfId="0" applyFont="1" applyBorder="1" applyAlignment="1">
      <alignment horizontal="left"/>
    </xf>
    <xf numFmtId="3" fontId="0" fillId="0" borderId="2" xfId="0" applyNumberFormat="1" applyFont="1" applyBorder="1"/>
    <xf numFmtId="164" fontId="0" fillId="0" borderId="2" xfId="1" applyNumberFormat="1" applyFont="1" applyBorder="1"/>
    <xf numFmtId="0" fontId="0" fillId="0" borderId="2" xfId="0" applyFont="1" applyBorder="1"/>
    <xf numFmtId="3" fontId="0" fillId="0" borderId="0" xfId="0" applyNumberFormat="1" applyFont="1" applyBorder="1"/>
    <xf numFmtId="164" fontId="0" fillId="0" borderId="0" xfId="1" applyNumberFormat="1" applyFont="1" applyBorder="1"/>
    <xf numFmtId="0" fontId="0" fillId="0" borderId="0" xfId="0" applyFont="1" applyBorder="1"/>
    <xf numFmtId="0" fontId="7" fillId="0" borderId="0" xfId="0" applyFont="1"/>
    <xf numFmtId="0" fontId="0" fillId="0" borderId="0" xfId="0" applyFont="1" applyAlignment="1">
      <alignment horizontal="right"/>
    </xf>
    <xf numFmtId="3" fontId="8" fillId="0" borderId="0" xfId="13" applyNumberFormat="1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indent="4"/>
    </xf>
  </cellXfs>
  <cellStyles count="14">
    <cellStyle name="Comma" xfId="1" builtinId="3"/>
    <cellStyle name="Normal" xfId="0" builtinId="0"/>
    <cellStyle name="Normal 29" xfId="2" xr:uid="{00000000-0005-0000-0000-000002000000}"/>
    <cellStyle name="Normal 30" xfId="3" xr:uid="{00000000-0005-0000-0000-000003000000}"/>
    <cellStyle name="Normal 31" xfId="4" xr:uid="{00000000-0005-0000-0000-000004000000}"/>
    <cellStyle name="Normal 35" xfId="5" xr:uid="{00000000-0005-0000-0000-000005000000}"/>
    <cellStyle name="Normal 36" xfId="6" xr:uid="{00000000-0005-0000-0000-000006000000}"/>
    <cellStyle name="Normal 37" xfId="7" xr:uid="{00000000-0005-0000-0000-000007000000}"/>
    <cellStyle name="Normal 38" xfId="8" xr:uid="{00000000-0005-0000-0000-000008000000}"/>
    <cellStyle name="Normal 39" xfId="9" xr:uid="{00000000-0005-0000-0000-000009000000}"/>
    <cellStyle name="Normal 40" xfId="10" xr:uid="{00000000-0005-0000-0000-00000A000000}"/>
    <cellStyle name="Normal 56" xfId="11" xr:uid="{00000000-0005-0000-0000-00000B000000}"/>
    <cellStyle name="Normal 57" xfId="12" xr:uid="{00000000-0005-0000-0000-00000C000000}"/>
    <cellStyle name="Normal 64" xfId="13" xr:uid="{6D055392-B39A-468A-A14D-6BABCE68AFB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4C566-1C41-406C-9824-4B087D24FC7C}">
  <dimension ref="A1:G108"/>
  <sheetViews>
    <sheetView tabSelected="1" view="pageBreakPreview" topLeftCell="A76" zoomScale="130" zoomScaleNormal="100" zoomScaleSheetLayoutView="130" workbookViewId="0">
      <selection activeCell="J96" sqref="J96"/>
    </sheetView>
  </sheetViews>
  <sheetFormatPr defaultRowHeight="12.75" x14ac:dyDescent="0.2"/>
  <cols>
    <col min="1" max="1" width="2.42578125" style="15" customWidth="1"/>
    <col min="2" max="2" width="27.5703125" style="15" bestFit="1" customWidth="1"/>
    <col min="3" max="3" width="18" style="15" bestFit="1" customWidth="1"/>
    <col min="4" max="4" width="8" style="15" bestFit="1" customWidth="1"/>
    <col min="5" max="5" width="18.28515625" style="15" customWidth="1"/>
    <col min="6" max="7" width="8" style="15" bestFit="1" customWidth="1"/>
    <col min="8" max="16384" width="9.140625" style="15"/>
  </cols>
  <sheetData>
    <row r="1" spans="1:7" x14ac:dyDescent="0.2">
      <c r="A1" s="6"/>
      <c r="B1" s="13" t="s">
        <v>29</v>
      </c>
      <c r="C1" s="13"/>
      <c r="D1" s="13"/>
      <c r="E1" s="13"/>
      <c r="F1" s="13"/>
      <c r="G1" s="13"/>
    </row>
    <row r="2" spans="1:7" x14ac:dyDescent="0.2">
      <c r="A2" s="6"/>
      <c r="B2" s="13" t="s">
        <v>17</v>
      </c>
      <c r="C2" s="13"/>
      <c r="D2" s="13"/>
      <c r="E2" s="13"/>
      <c r="F2" s="13"/>
      <c r="G2" s="13"/>
    </row>
    <row r="3" spans="1:7" x14ac:dyDescent="0.2">
      <c r="A3" s="6"/>
      <c r="B3" s="12"/>
      <c r="C3" s="12"/>
      <c r="D3" s="12"/>
      <c r="E3" s="12"/>
      <c r="F3" s="12"/>
      <c r="G3" s="12"/>
    </row>
    <row r="4" spans="1:7" ht="13.5" thickBot="1" x14ac:dyDescent="0.25">
      <c r="A4" s="16"/>
      <c r="B4" s="14" t="s">
        <v>18</v>
      </c>
      <c r="C4" s="14"/>
      <c r="D4" s="14"/>
      <c r="E4" s="14"/>
      <c r="F4" s="14"/>
      <c r="G4" s="14"/>
    </row>
    <row r="5" spans="1:7" ht="28.5" customHeight="1" thickTop="1" thickBot="1" x14ac:dyDescent="0.25">
      <c r="A5" s="16"/>
      <c r="B5" s="7" t="s">
        <v>19</v>
      </c>
      <c r="C5" s="3" t="s">
        <v>34</v>
      </c>
      <c r="D5" s="4" t="s">
        <v>20</v>
      </c>
      <c r="E5" s="3" t="s">
        <v>35</v>
      </c>
      <c r="F5" s="4" t="s">
        <v>20</v>
      </c>
      <c r="G5" s="5" t="s">
        <v>21</v>
      </c>
    </row>
    <row r="6" spans="1:7" ht="13.5" thickTop="1" x14ac:dyDescent="0.2">
      <c r="A6" s="16"/>
      <c r="B6" s="16"/>
      <c r="C6" s="16"/>
      <c r="D6" s="16"/>
      <c r="E6" s="17"/>
      <c r="F6" s="18"/>
      <c r="G6" s="16"/>
    </row>
    <row r="7" spans="1:7" x14ac:dyDescent="0.2">
      <c r="A7" s="16"/>
      <c r="B7" s="2" t="s">
        <v>0</v>
      </c>
      <c r="C7" s="16"/>
      <c r="D7" s="16"/>
      <c r="E7" s="17" t="s">
        <v>22</v>
      </c>
      <c r="F7" s="18"/>
      <c r="G7" s="16"/>
    </row>
    <row r="8" spans="1:7" x14ac:dyDescent="0.2">
      <c r="A8" s="16"/>
      <c r="B8" s="19" t="s">
        <v>1</v>
      </c>
      <c r="C8" s="20">
        <v>40795</v>
      </c>
      <c r="D8" s="21">
        <f>(C8/C$8)*100</f>
        <v>100</v>
      </c>
      <c r="E8" s="20">
        <v>42111</v>
      </c>
      <c r="F8" s="22">
        <f>(E8/E$8)*100</f>
        <v>100</v>
      </c>
      <c r="G8" s="23">
        <f>(C8-E8)/E8*100</f>
        <v>-3.1250742086390728</v>
      </c>
    </row>
    <row r="9" spans="1:7" x14ac:dyDescent="0.2">
      <c r="A9" s="16"/>
      <c r="B9" s="19" t="s">
        <v>2</v>
      </c>
      <c r="C9" s="20">
        <v>9849406</v>
      </c>
      <c r="D9" s="21">
        <f>(C9/C$9)*100</f>
        <v>100</v>
      </c>
      <c r="E9" s="20">
        <v>9726761</v>
      </c>
      <c r="F9" s="22">
        <f>(E9/E$9)*100</f>
        <v>100</v>
      </c>
      <c r="G9" s="23">
        <f>(C9-E9)/E9*100</f>
        <v>1.2609027815117488</v>
      </c>
    </row>
    <row r="10" spans="1:7" x14ac:dyDescent="0.2">
      <c r="A10" s="16"/>
      <c r="B10" s="19" t="s">
        <v>3</v>
      </c>
      <c r="C10" s="20">
        <v>114905481.25199999</v>
      </c>
      <c r="D10" s="21">
        <f>(C10/C$10)*100</f>
        <v>100</v>
      </c>
      <c r="E10" s="20">
        <v>104849262.81400001</v>
      </c>
      <c r="F10" s="22">
        <f>(E10/E$10)*100</f>
        <v>100</v>
      </c>
      <c r="G10" s="23">
        <f>(C10-E10)/E10*100</f>
        <v>9.5911198306081182</v>
      </c>
    </row>
    <row r="11" spans="1:7" x14ac:dyDescent="0.2">
      <c r="A11" s="16"/>
      <c r="B11" s="19"/>
      <c r="C11" s="17"/>
      <c r="D11" s="17"/>
      <c r="E11" s="17"/>
      <c r="F11" s="18"/>
      <c r="G11" s="23"/>
    </row>
    <row r="12" spans="1:7" x14ac:dyDescent="0.2">
      <c r="A12" s="16"/>
      <c r="B12" s="2" t="s">
        <v>4</v>
      </c>
      <c r="C12" s="24"/>
      <c r="D12" s="24"/>
      <c r="E12" s="24"/>
      <c r="F12" s="18"/>
      <c r="G12" s="23"/>
    </row>
    <row r="13" spans="1:7" x14ac:dyDescent="0.2">
      <c r="A13" s="16"/>
      <c r="B13" s="19" t="s">
        <v>1</v>
      </c>
      <c r="C13" s="20">
        <v>28975</v>
      </c>
      <c r="D13" s="21">
        <f>(C13/C$8)*100</f>
        <v>71.025861012378968</v>
      </c>
      <c r="E13" s="20">
        <v>30638</v>
      </c>
      <c r="F13" s="21">
        <f>(E13/E$8)*100</f>
        <v>72.755337085322125</v>
      </c>
      <c r="G13" s="23">
        <f>(C13-E13)/E13*100</f>
        <v>-5.4278999934721588</v>
      </c>
    </row>
    <row r="14" spans="1:7" x14ac:dyDescent="0.2">
      <c r="A14" s="16"/>
      <c r="B14" s="19" t="s">
        <v>2</v>
      </c>
      <c r="C14" s="20">
        <v>4856900</v>
      </c>
      <c r="D14" s="21">
        <f>(C14/C$9)*100</f>
        <v>49.311603156576147</v>
      </c>
      <c r="E14" s="20">
        <v>5241721</v>
      </c>
      <c r="F14" s="21">
        <f>(E14/E$9)*100</f>
        <v>53.88968640228746</v>
      </c>
      <c r="G14" s="23">
        <f>(C14-E14)/E14*100</f>
        <v>-7.3415010070165891</v>
      </c>
    </row>
    <row r="15" spans="1:7" x14ac:dyDescent="0.2">
      <c r="A15" s="16"/>
      <c r="B15" s="19" t="s">
        <v>3</v>
      </c>
      <c r="C15" s="20">
        <v>49201369.993000001</v>
      </c>
      <c r="D15" s="21">
        <f>(C15/C$10)*100</f>
        <v>42.81899301661349</v>
      </c>
      <c r="E15" s="20">
        <v>48479477.829000004</v>
      </c>
      <c r="F15" s="21">
        <f>(E15/E$10)*100</f>
        <v>46.237309188335821</v>
      </c>
      <c r="G15" s="23">
        <f>(C15-E15)/E15*100</f>
        <v>1.4890675319282574</v>
      </c>
    </row>
    <row r="16" spans="1:7" x14ac:dyDescent="0.2">
      <c r="A16" s="16"/>
      <c r="B16" s="19" t="s">
        <v>31</v>
      </c>
      <c r="C16" s="20">
        <f>C15/C14*1000</f>
        <v>10130.20033210484</v>
      </c>
      <c r="D16" s="17"/>
      <c r="E16" s="20">
        <f>E15/E14*1000</f>
        <v>9248.7711247889765</v>
      </c>
      <c r="F16" s="25"/>
      <c r="G16" s="23">
        <f>(C16-E16)/E16*100</f>
        <v>9.5302305076337817</v>
      </c>
    </row>
    <row r="17" spans="1:7" x14ac:dyDescent="0.2">
      <c r="A17" s="16"/>
      <c r="B17" s="19" t="s">
        <v>23</v>
      </c>
      <c r="C17" s="26">
        <f>C14/C13</f>
        <v>167.62381363244177</v>
      </c>
      <c r="D17" s="26"/>
      <c r="E17" s="26">
        <f>E14/E13</f>
        <v>171.08561263790065</v>
      </c>
      <c r="F17" s="27"/>
      <c r="G17" s="23">
        <f>(C17-E17)/E17*100</f>
        <v>-2.0234308145979032</v>
      </c>
    </row>
    <row r="18" spans="1:7" x14ac:dyDescent="0.2">
      <c r="A18" s="16"/>
      <c r="B18" s="19"/>
      <c r="C18" s="20"/>
      <c r="D18" s="17"/>
      <c r="E18" s="20"/>
      <c r="F18" s="25"/>
      <c r="G18" s="23"/>
    </row>
    <row r="19" spans="1:7" x14ac:dyDescent="0.2">
      <c r="A19" s="16"/>
      <c r="B19" s="2" t="s">
        <v>5</v>
      </c>
      <c r="C19" s="20"/>
      <c r="D19" s="17"/>
      <c r="E19" s="20"/>
      <c r="F19" s="25"/>
      <c r="G19" s="23"/>
    </row>
    <row r="20" spans="1:7" x14ac:dyDescent="0.2">
      <c r="A20" s="16"/>
      <c r="B20" s="19" t="s">
        <v>1</v>
      </c>
      <c r="C20" s="20">
        <v>24138</v>
      </c>
      <c r="D20" s="21">
        <f>(C20/C$13)*100</f>
        <v>83.306298533218296</v>
      </c>
      <c r="E20" s="20">
        <v>25583</v>
      </c>
      <c r="F20" s="21">
        <f>(E20/E$13)*100</f>
        <v>83.500881258567787</v>
      </c>
      <c r="G20" s="23">
        <f>(C20-E20)/E20*100</f>
        <v>-5.6482820623070005</v>
      </c>
    </row>
    <row r="21" spans="1:7" x14ac:dyDescent="0.2">
      <c r="A21" s="16"/>
      <c r="B21" s="19" t="s">
        <v>2</v>
      </c>
      <c r="C21" s="20">
        <v>2629329</v>
      </c>
      <c r="D21" s="21">
        <f>(C21/C$14)*100</f>
        <v>54.135950915192822</v>
      </c>
      <c r="E21" s="20">
        <v>2545011</v>
      </c>
      <c r="F21" s="21">
        <f>(E21/E$14)*100</f>
        <v>48.552965714886383</v>
      </c>
      <c r="G21" s="23">
        <f>(C21-E21)/E21*100</f>
        <v>3.3130701596181709</v>
      </c>
    </row>
    <row r="22" spans="1:7" x14ac:dyDescent="0.2">
      <c r="A22" s="16"/>
      <c r="B22" s="19" t="s">
        <v>3</v>
      </c>
      <c r="C22" s="20">
        <v>26332840.022</v>
      </c>
      <c r="D22" s="21">
        <f>(C22/C$15)*100</f>
        <v>53.52054226487278</v>
      </c>
      <c r="E22" s="20">
        <v>24019020.460999999</v>
      </c>
      <c r="F22" s="21">
        <f>(E22/E$15)*100</f>
        <v>49.544717758143896</v>
      </c>
      <c r="G22" s="23">
        <f>(C22-E22)/E22*100</f>
        <v>9.6332802778405551</v>
      </c>
    </row>
    <row r="23" spans="1:7" x14ac:dyDescent="0.2">
      <c r="A23" s="16"/>
      <c r="B23" s="19" t="s">
        <v>31</v>
      </c>
      <c r="C23" s="20">
        <f>C22/C21*1000</f>
        <v>10015.041868857035</v>
      </c>
      <c r="D23" s="17"/>
      <c r="E23" s="20">
        <f>E22/E21*1000</f>
        <v>9437.688269716713</v>
      </c>
      <c r="F23" s="25"/>
      <c r="G23" s="23">
        <f>(C23-E23)/E23*100</f>
        <v>6.1175319913130854</v>
      </c>
    </row>
    <row r="24" spans="1:7" x14ac:dyDescent="0.2">
      <c r="A24" s="16"/>
      <c r="B24" s="19" t="s">
        <v>23</v>
      </c>
      <c r="C24" s="26">
        <f>C21/C20</f>
        <v>108.92903305990555</v>
      </c>
      <c r="D24" s="26"/>
      <c r="E24" s="26">
        <f>E21/E20</f>
        <v>99.480553492553653</v>
      </c>
      <c r="F24" s="27"/>
      <c r="G24" s="23">
        <f>(C24-E24)/E24*100</f>
        <v>9.4978156389722308</v>
      </c>
    </row>
    <row r="25" spans="1:7" x14ac:dyDescent="0.2">
      <c r="A25" s="16"/>
      <c r="B25" s="19"/>
      <c r="C25" s="20"/>
      <c r="D25" s="21"/>
      <c r="E25" s="20"/>
      <c r="F25" s="25"/>
      <c r="G25" s="23"/>
    </row>
    <row r="26" spans="1:7" x14ac:dyDescent="0.2">
      <c r="A26" s="16"/>
      <c r="B26" s="2" t="s">
        <v>14</v>
      </c>
      <c r="C26" s="20"/>
      <c r="D26" s="21"/>
      <c r="E26" s="20"/>
      <c r="F26" s="25"/>
      <c r="G26" s="23"/>
    </row>
    <row r="27" spans="1:7" x14ac:dyDescent="0.2">
      <c r="A27" s="16"/>
      <c r="B27" s="19" t="s">
        <v>1</v>
      </c>
      <c r="C27" s="20">
        <v>1243</v>
      </c>
      <c r="D27" s="21">
        <f>(C27/C$13)*100</f>
        <v>4.2899050905953411</v>
      </c>
      <c r="E27" s="20">
        <v>490</v>
      </c>
      <c r="F27" s="21">
        <f>(E27/E$13)*100</f>
        <v>1.5993211045107383</v>
      </c>
      <c r="G27" s="23">
        <f>(C27-E27)/E27*100</f>
        <v>153.67346938775509</v>
      </c>
    </row>
    <row r="28" spans="1:7" x14ac:dyDescent="0.2">
      <c r="A28" s="16"/>
      <c r="B28" s="19" t="s">
        <v>2</v>
      </c>
      <c r="C28" s="20">
        <v>115269</v>
      </c>
      <c r="D28" s="21">
        <f>(C28/C$14)*100</f>
        <v>2.3733039593156131</v>
      </c>
      <c r="E28" s="20">
        <v>71055</v>
      </c>
      <c r="F28" s="21">
        <f>(E28/E$14)*100</f>
        <v>1.3555662348301254</v>
      </c>
      <c r="G28" s="23">
        <f>(C28-E28)/E28*100</f>
        <v>62.225036943213006</v>
      </c>
    </row>
    <row r="29" spans="1:7" x14ac:dyDescent="0.2">
      <c r="A29" s="16"/>
      <c r="B29" s="19" t="s">
        <v>3</v>
      </c>
      <c r="C29" s="20">
        <v>1232615.0109999999</v>
      </c>
      <c r="D29" s="21">
        <f>(C29/C$15)*100</f>
        <v>2.5052453034851814</v>
      </c>
      <c r="E29" s="20">
        <v>691239.777</v>
      </c>
      <c r="F29" s="21">
        <f>(E29/E$15)*100</f>
        <v>1.4258399800389481</v>
      </c>
      <c r="G29" s="23">
        <f>(C29-E29)/E29*100</f>
        <v>78.31945614437636</v>
      </c>
    </row>
    <row r="30" spans="1:7" x14ac:dyDescent="0.2">
      <c r="A30" s="16"/>
      <c r="B30" s="19" t="s">
        <v>31</v>
      </c>
      <c r="C30" s="20">
        <f>C29/C28*1000</f>
        <v>10693.378193616671</v>
      </c>
      <c r="D30" s="17"/>
      <c r="E30" s="20">
        <f>E29/E28*1000</f>
        <v>9728.2355499261139</v>
      </c>
      <c r="F30" s="25"/>
      <c r="G30" s="23">
        <f>(C30-E30)/E30*100</f>
        <v>9.9210451755342923</v>
      </c>
    </row>
    <row r="31" spans="1:7" x14ac:dyDescent="0.2">
      <c r="A31" s="16"/>
      <c r="B31" s="19" t="s">
        <v>23</v>
      </c>
      <c r="C31" s="26">
        <f>C28/C27</f>
        <v>92.73451327433628</v>
      </c>
      <c r="D31" s="26"/>
      <c r="E31" s="26">
        <f>E28/E27</f>
        <v>145.01020408163265</v>
      </c>
      <c r="F31" s="27"/>
      <c r="G31" s="23">
        <f>(C31-E31)/E31*100</f>
        <v>-36.04966363461434</v>
      </c>
    </row>
    <row r="32" spans="1:7" x14ac:dyDescent="0.2">
      <c r="A32" s="16"/>
      <c r="B32" s="19"/>
      <c r="C32" s="20"/>
      <c r="D32" s="17"/>
      <c r="E32" s="20"/>
      <c r="F32" s="25"/>
      <c r="G32" s="23"/>
    </row>
    <row r="33" spans="1:7" x14ac:dyDescent="0.2">
      <c r="A33" s="16"/>
      <c r="B33" s="2" t="s">
        <v>6</v>
      </c>
      <c r="C33" s="20"/>
      <c r="D33" s="17"/>
      <c r="E33" s="20"/>
      <c r="F33" s="25"/>
      <c r="G33" s="23"/>
    </row>
    <row r="34" spans="1:7" x14ac:dyDescent="0.2">
      <c r="A34" s="16"/>
      <c r="B34" s="19" t="s">
        <v>1</v>
      </c>
      <c r="C34" s="20">
        <v>3499</v>
      </c>
      <c r="D34" s="21">
        <f>(C34/C$13)*100</f>
        <v>12.075927523727351</v>
      </c>
      <c r="E34" s="20">
        <v>4461</v>
      </c>
      <c r="F34" s="21">
        <f>(E34/E$13)*100</f>
        <v>14.560349892290619</v>
      </c>
      <c r="G34" s="23">
        <f>(C34-E34)/E34*100</f>
        <v>-21.564671598296346</v>
      </c>
    </row>
    <row r="35" spans="1:7" x14ac:dyDescent="0.2">
      <c r="A35" s="16"/>
      <c r="B35" s="19" t="s">
        <v>2</v>
      </c>
      <c r="C35" s="20">
        <v>996348</v>
      </c>
      <c r="D35" s="21">
        <f>(C35/C$14)*100</f>
        <v>20.514072762461652</v>
      </c>
      <c r="E35" s="20">
        <v>1091909</v>
      </c>
      <c r="F35" s="21">
        <f>(E35/E$14)*100</f>
        <v>20.831116345185102</v>
      </c>
      <c r="G35" s="23">
        <f>(C35-E35)/E35*100</f>
        <v>-8.7517366373937762</v>
      </c>
    </row>
    <row r="36" spans="1:7" x14ac:dyDescent="0.2">
      <c r="A36" s="16"/>
      <c r="B36" s="19" t="s">
        <v>3</v>
      </c>
      <c r="C36" s="20">
        <v>8847455.0170000009</v>
      </c>
      <c r="D36" s="21">
        <f>(C36/C$15)*100</f>
        <v>17.982131428980029</v>
      </c>
      <c r="E36" s="20">
        <v>9244617.2960000001</v>
      </c>
      <c r="F36" s="21">
        <f>(E36/E$15)*100</f>
        <v>19.069135456879756</v>
      </c>
      <c r="G36" s="23">
        <f>(C36-E36)/E36*100</f>
        <v>-4.2961462468743301</v>
      </c>
    </row>
    <row r="37" spans="1:7" x14ac:dyDescent="0.2">
      <c r="A37" s="16"/>
      <c r="B37" s="19" t="s">
        <v>31</v>
      </c>
      <c r="C37" s="20">
        <f>C36/C35*1000</f>
        <v>8879.8843546632306</v>
      </c>
      <c r="D37" s="17"/>
      <c r="E37" s="20">
        <f>E36/E35*1000</f>
        <v>8466.4722939365838</v>
      </c>
      <c r="F37" s="25"/>
      <c r="G37" s="23">
        <f>(C37-E37)/E37*100</f>
        <v>4.8829317143424573</v>
      </c>
    </row>
    <row r="38" spans="1:7" x14ac:dyDescent="0.2">
      <c r="A38" s="16"/>
      <c r="B38" s="19" t="s">
        <v>23</v>
      </c>
      <c r="C38" s="26">
        <f>C35/C34</f>
        <v>284.75221491854813</v>
      </c>
      <c r="D38" s="26"/>
      <c r="E38" s="26">
        <f>E35/E34</f>
        <v>244.76776507509527</v>
      </c>
      <c r="F38" s="27"/>
      <c r="G38" s="23">
        <f>(C38-E38)/E38*100</f>
        <v>16.335668151067832</v>
      </c>
    </row>
    <row r="39" spans="1:7" x14ac:dyDescent="0.2">
      <c r="A39" s="16"/>
      <c r="B39" s="19"/>
      <c r="C39" s="20"/>
      <c r="D39" s="17"/>
      <c r="E39" s="20"/>
      <c r="F39" s="25"/>
      <c r="G39" s="23"/>
    </row>
    <row r="40" spans="1:7" x14ac:dyDescent="0.2">
      <c r="A40" s="16"/>
      <c r="B40" s="2" t="s">
        <v>7</v>
      </c>
      <c r="C40" s="20"/>
      <c r="D40" s="17"/>
      <c r="E40" s="20"/>
      <c r="F40" s="25"/>
      <c r="G40" s="23"/>
    </row>
    <row r="41" spans="1:7" x14ac:dyDescent="0.2">
      <c r="A41" s="16"/>
      <c r="B41" s="19" t="s">
        <v>1</v>
      </c>
      <c r="C41" s="20">
        <v>43</v>
      </c>
      <c r="D41" s="21">
        <f>(C41/C$13)*100</f>
        <v>0.14840379637618636</v>
      </c>
      <c r="E41" s="20">
        <v>47</v>
      </c>
      <c r="F41" s="21">
        <f>(E41/E$13)*100</f>
        <v>0.15340426920817285</v>
      </c>
      <c r="G41" s="23">
        <f>(C41-E41)/E41*100</f>
        <v>-8.5106382978723403</v>
      </c>
    </row>
    <row r="42" spans="1:7" x14ac:dyDescent="0.2">
      <c r="A42" s="16"/>
      <c r="B42" s="19" t="s">
        <v>2</v>
      </c>
      <c r="C42" s="20">
        <v>1108027</v>
      </c>
      <c r="D42" s="21">
        <f>(C42/C$14)*100</f>
        <v>22.813461261298361</v>
      </c>
      <c r="E42" s="20">
        <v>1520300</v>
      </c>
      <c r="F42" s="21">
        <f>(E42/E$14)*100</f>
        <v>29.003832901445918</v>
      </c>
      <c r="G42" s="23">
        <f>(C42-E42)/E42*100</f>
        <v>-27.117871472735644</v>
      </c>
    </row>
    <row r="43" spans="1:7" x14ac:dyDescent="0.2">
      <c r="A43" s="16"/>
      <c r="B43" s="19" t="s">
        <v>3</v>
      </c>
      <c r="C43" s="20">
        <v>12703170.255000001</v>
      </c>
      <c r="D43" s="21">
        <f>(C43/C$15)*100</f>
        <v>25.81873280521927</v>
      </c>
      <c r="E43" s="20">
        <v>14381771.638</v>
      </c>
      <c r="F43" s="21">
        <f>(E43/E$15)*100</f>
        <v>29.665690065244366</v>
      </c>
      <c r="G43" s="23">
        <f>(C43-E43)/E43*100</f>
        <v>-11.671728805404909</v>
      </c>
    </row>
    <row r="44" spans="1:7" x14ac:dyDescent="0.2">
      <c r="A44" s="16"/>
      <c r="B44" s="19" t="s">
        <v>31</v>
      </c>
      <c r="C44" s="20">
        <f>C43/C42*1000</f>
        <v>11464.675729923549</v>
      </c>
      <c r="D44" s="17"/>
      <c r="E44" s="20">
        <f>E43/E42*1000</f>
        <v>9459.8247964217608</v>
      </c>
      <c r="F44" s="18"/>
      <c r="G44" s="23">
        <f>(C44-E44)/E44*100</f>
        <v>21.193319925545932</v>
      </c>
    </row>
    <row r="45" spans="1:7" x14ac:dyDescent="0.2">
      <c r="A45" s="16"/>
      <c r="B45" s="19" t="s">
        <v>23</v>
      </c>
      <c r="C45" s="26">
        <f>C42/C41</f>
        <v>25768.069767441859</v>
      </c>
      <c r="D45" s="26"/>
      <c r="E45" s="26">
        <f>E42/E41</f>
        <v>32346.808510638297</v>
      </c>
      <c r="F45" s="27"/>
      <c r="G45" s="23">
        <f>(C45-E45)/E45*100</f>
        <v>-20.338138586478497</v>
      </c>
    </row>
    <row r="46" spans="1:7" x14ac:dyDescent="0.2">
      <c r="A46" s="16"/>
      <c r="B46" s="19"/>
      <c r="C46" s="20"/>
      <c r="D46" s="17"/>
      <c r="E46" s="20"/>
      <c r="F46" s="18"/>
      <c r="G46" s="23"/>
    </row>
    <row r="47" spans="1:7" x14ac:dyDescent="0.2">
      <c r="A47" s="16"/>
      <c r="B47" s="2" t="s">
        <v>13</v>
      </c>
      <c r="C47" s="20"/>
      <c r="D47" s="17"/>
      <c r="E47" s="20"/>
      <c r="F47" s="18"/>
      <c r="G47" s="23"/>
    </row>
    <row r="48" spans="1:7" x14ac:dyDescent="0.2">
      <c r="A48" s="16"/>
      <c r="B48" s="19" t="s">
        <v>1</v>
      </c>
      <c r="C48" s="28">
        <v>52</v>
      </c>
      <c r="D48" s="21">
        <f>(C48/C$13)*100</f>
        <v>0.17946505608283003</v>
      </c>
      <c r="E48" s="20">
        <v>57</v>
      </c>
      <c r="F48" s="21">
        <f>(E48/E$13)*100</f>
        <v>0.18604347542267771</v>
      </c>
      <c r="G48" s="23">
        <f>(C48-E48)/E48*100</f>
        <v>-8.7719298245614024</v>
      </c>
    </row>
    <row r="49" spans="1:7" x14ac:dyDescent="0.2">
      <c r="A49" s="16"/>
      <c r="B49" s="19" t="s">
        <v>2</v>
      </c>
      <c r="C49" s="29">
        <v>7927</v>
      </c>
      <c r="D49" s="21">
        <f>(C49/C$14)*100</f>
        <v>0.16321110173155717</v>
      </c>
      <c r="E49" s="20">
        <v>13446</v>
      </c>
      <c r="F49" s="21">
        <f>(E49/E$14)*100</f>
        <v>0.25651880365246454</v>
      </c>
      <c r="G49" s="23">
        <f>(C49-E49)/E49*100</f>
        <v>-41.045664138033615</v>
      </c>
    </row>
    <row r="50" spans="1:7" x14ac:dyDescent="0.2">
      <c r="A50" s="16"/>
      <c r="B50" s="19" t="s">
        <v>3</v>
      </c>
      <c r="C50" s="30">
        <v>85289.687999999995</v>
      </c>
      <c r="D50" s="21">
        <f>(C50/C$15)*100</f>
        <v>0.17334819744274269</v>
      </c>
      <c r="E50" s="20">
        <v>142828.65700000001</v>
      </c>
      <c r="F50" s="21">
        <f>(E50/E$15)*100</f>
        <v>0.29461673969301944</v>
      </c>
      <c r="G50" s="23">
        <f>(C50-E50)/E50*100</f>
        <v>-40.285311231344849</v>
      </c>
    </row>
    <row r="51" spans="1:7" x14ac:dyDescent="0.2">
      <c r="A51" s="16"/>
      <c r="B51" s="19" t="s">
        <v>31</v>
      </c>
      <c r="C51" s="20">
        <f>C50/C49*1000</f>
        <v>10759.390437744416</v>
      </c>
      <c r="D51" s="17"/>
      <c r="E51" s="20">
        <f>E50/E49*1000</f>
        <v>10622.390078833854</v>
      </c>
      <c r="F51" s="25"/>
      <c r="G51" s="23">
        <f>(C51-E51)/E51*100</f>
        <v>1.2897319519789461</v>
      </c>
    </row>
    <row r="52" spans="1:7" x14ac:dyDescent="0.2">
      <c r="B52" s="31" t="s">
        <v>23</v>
      </c>
      <c r="C52" s="26">
        <f>C49/C48</f>
        <v>152.44230769230768</v>
      </c>
      <c r="D52" s="26"/>
      <c r="E52" s="26">
        <f>E49/E48</f>
        <v>235.89473684210526</v>
      </c>
      <c r="F52" s="27"/>
      <c r="G52" s="23">
        <f>(C52-E52)/E52*100</f>
        <v>-35.376977997459932</v>
      </c>
    </row>
    <row r="53" spans="1:7" ht="6.95" customHeight="1" x14ac:dyDescent="0.2"/>
    <row r="54" spans="1:7" x14ac:dyDescent="0.2">
      <c r="B54" s="2" t="s">
        <v>8</v>
      </c>
      <c r="C54" s="1"/>
      <c r="D54" s="1"/>
      <c r="E54" s="32"/>
      <c r="F54" s="9"/>
      <c r="G54" s="33"/>
    </row>
    <row r="55" spans="1:7" x14ac:dyDescent="0.2">
      <c r="B55" s="19" t="s">
        <v>1</v>
      </c>
      <c r="C55" s="32">
        <v>6586</v>
      </c>
      <c r="D55" s="21">
        <f>(C55/C$8)*100</f>
        <v>16.144135310699841</v>
      </c>
      <c r="E55" s="32">
        <v>5983</v>
      </c>
      <c r="F55" s="21">
        <f>(E55/E$8)*100</f>
        <v>14.207689202346179</v>
      </c>
      <c r="G55" s="34">
        <f>(C55-E55)/E55*100</f>
        <v>10.078555908407154</v>
      </c>
    </row>
    <row r="56" spans="1:7" x14ac:dyDescent="0.2">
      <c r="B56" s="19" t="s">
        <v>2</v>
      </c>
      <c r="C56" s="32">
        <v>4815241</v>
      </c>
      <c r="D56" s="21">
        <f>(C56/C$9)*100</f>
        <v>48.888643640032711</v>
      </c>
      <c r="E56" s="32">
        <v>4296175</v>
      </c>
      <c r="F56" s="21">
        <f>(E56/E$9)*100</f>
        <v>44.168608645776331</v>
      </c>
      <c r="G56" s="34">
        <f>(C56-E56)/E56*100</f>
        <v>12.082049730283334</v>
      </c>
    </row>
    <row r="57" spans="1:7" x14ac:dyDescent="0.2">
      <c r="B57" s="19" t="s">
        <v>3</v>
      </c>
      <c r="C57" s="32">
        <v>57571086.645000003</v>
      </c>
      <c r="D57" s="21">
        <f>(C57/C$10)*100</f>
        <v>50.102994232921283</v>
      </c>
      <c r="E57" s="32">
        <v>47050257.674000002</v>
      </c>
      <c r="F57" s="21">
        <f>(E57/E$10)*100</f>
        <v>44.874190252978693</v>
      </c>
      <c r="G57" s="34">
        <f>(C57-E57)/E57*100</f>
        <v>22.360831780978359</v>
      </c>
    </row>
    <row r="58" spans="1:7" x14ac:dyDescent="0.2">
      <c r="B58" s="19" t="s">
        <v>31</v>
      </c>
      <c r="C58" s="32">
        <f>C57/C56*1000</f>
        <v>11956.013550515956</v>
      </c>
      <c r="D58" s="35"/>
      <c r="E58" s="32">
        <f>E57/E56*1000</f>
        <v>10951.662274930606</v>
      </c>
      <c r="F58" s="9"/>
      <c r="G58" s="34">
        <f>(C58-E58)/E58*100</f>
        <v>9.1707655913057611</v>
      </c>
    </row>
    <row r="59" spans="1:7" x14ac:dyDescent="0.2">
      <c r="B59" s="31" t="s">
        <v>23</v>
      </c>
      <c r="C59" s="26">
        <f>C56/C55</f>
        <v>731.13285757667779</v>
      </c>
      <c r="D59" s="26"/>
      <c r="E59" s="26">
        <f>E56/E55</f>
        <v>718.06368042787904</v>
      </c>
      <c r="F59" s="27"/>
      <c r="G59" s="23">
        <f>(C59-E59)/E59*100</f>
        <v>1.8200582350873269</v>
      </c>
    </row>
    <row r="60" spans="1:7" ht="6.95" customHeight="1" x14ac:dyDescent="0.2">
      <c r="B60" s="31"/>
      <c r="C60" s="26"/>
      <c r="D60" s="26"/>
      <c r="E60" s="26"/>
      <c r="F60" s="27"/>
      <c r="G60" s="23"/>
    </row>
    <row r="61" spans="1:7" x14ac:dyDescent="0.2">
      <c r="B61" s="2" t="s">
        <v>9</v>
      </c>
      <c r="C61" s="32"/>
      <c r="D61" s="35"/>
      <c r="E61" s="32"/>
      <c r="F61" s="9"/>
      <c r="G61" s="34"/>
    </row>
    <row r="62" spans="1:7" x14ac:dyDescent="0.2">
      <c r="B62" s="19" t="s">
        <v>1</v>
      </c>
      <c r="C62" s="32">
        <v>4077</v>
      </c>
      <c r="D62" s="8">
        <f>(C62/C$55*100)</f>
        <v>61.904038870331</v>
      </c>
      <c r="E62" s="32">
        <v>3630</v>
      </c>
      <c r="F62" s="8">
        <f>(E62/E$55*100)</f>
        <v>60.671903727227139</v>
      </c>
      <c r="G62" s="34">
        <f>(C62-E62)/E62*100</f>
        <v>12.314049586776859</v>
      </c>
    </row>
    <row r="63" spans="1:7" x14ac:dyDescent="0.2">
      <c r="B63" s="19" t="s">
        <v>2</v>
      </c>
      <c r="C63" s="32">
        <v>2655843</v>
      </c>
      <c r="D63" s="8">
        <f>(C63/C$56)*100</f>
        <v>55.154934093641415</v>
      </c>
      <c r="E63" s="32">
        <v>2312118</v>
      </c>
      <c r="F63" s="8">
        <f>(E63/E$56)*100</f>
        <v>53.818059087444055</v>
      </c>
      <c r="G63" s="34">
        <f>(C63-E63)/E63*100</f>
        <v>14.866239525837349</v>
      </c>
    </row>
    <row r="64" spans="1:7" x14ac:dyDescent="0.2">
      <c r="B64" s="19" t="s">
        <v>3</v>
      </c>
      <c r="C64" s="32">
        <v>32048439.894000001</v>
      </c>
      <c r="D64" s="8">
        <f>(C64/C$57)*100</f>
        <v>55.667595943811108</v>
      </c>
      <c r="E64" s="32">
        <v>26692319.842</v>
      </c>
      <c r="F64" s="8">
        <f>(E64/E$57)*100</f>
        <v>56.73150618418439</v>
      </c>
      <c r="G64" s="34">
        <f>(C64-E64)/E64*100</f>
        <v>20.066146680785007</v>
      </c>
    </row>
    <row r="65" spans="2:7" x14ac:dyDescent="0.2">
      <c r="B65" s="19" t="s">
        <v>31</v>
      </c>
      <c r="C65" s="32">
        <f>C64/C63*1000</f>
        <v>12067.14398930961</v>
      </c>
      <c r="D65" s="35"/>
      <c r="E65" s="32">
        <f>E64/E63*1000</f>
        <v>11544.531828392841</v>
      </c>
      <c r="F65" s="9"/>
      <c r="G65" s="34">
        <f>(C65-E65)/E65*100</f>
        <v>4.5269238171395321</v>
      </c>
    </row>
    <row r="66" spans="2:7" x14ac:dyDescent="0.2">
      <c r="B66" s="36" t="s">
        <v>23</v>
      </c>
      <c r="C66" s="37">
        <f>C63/C62</f>
        <v>651.42089771891096</v>
      </c>
      <c r="D66" s="37"/>
      <c r="E66" s="37">
        <f>E63/E62</f>
        <v>636.94710743801647</v>
      </c>
      <c r="F66" s="9"/>
      <c r="G66" s="34">
        <f>(C66-E66)/E66*100</f>
        <v>2.2723692614151614</v>
      </c>
    </row>
    <row r="67" spans="2:7" ht="6.95" customHeight="1" x14ac:dyDescent="0.2">
      <c r="B67" s="19"/>
      <c r="C67" s="32"/>
      <c r="D67" s="35"/>
      <c r="E67" s="32"/>
      <c r="F67" s="9"/>
      <c r="G67" s="34"/>
    </row>
    <row r="68" spans="2:7" x14ac:dyDescent="0.2">
      <c r="B68" s="2" t="s">
        <v>10</v>
      </c>
      <c r="C68" s="32"/>
      <c r="D68" s="35"/>
      <c r="E68" s="32"/>
      <c r="F68" s="9"/>
      <c r="G68" s="34"/>
    </row>
    <row r="69" spans="2:7" x14ac:dyDescent="0.2">
      <c r="B69" s="19" t="s">
        <v>1</v>
      </c>
      <c r="C69" s="32">
        <v>645</v>
      </c>
      <c r="D69" s="8">
        <f>(C69/C$55*100)</f>
        <v>9.7935013665350752</v>
      </c>
      <c r="E69" s="32">
        <v>612</v>
      </c>
      <c r="F69" s="8">
        <f>(E69/E$55*100)</f>
        <v>10.22898211599532</v>
      </c>
      <c r="G69" s="34">
        <f>(C69-E69)/E69*100</f>
        <v>5.3921568627450984</v>
      </c>
    </row>
    <row r="70" spans="2:7" x14ac:dyDescent="0.2">
      <c r="B70" s="19" t="s">
        <v>2</v>
      </c>
      <c r="C70" s="32">
        <v>1044058</v>
      </c>
      <c r="D70" s="8">
        <f>(C70/C$56)*100</f>
        <v>21.682362315821781</v>
      </c>
      <c r="E70" s="32">
        <v>953412</v>
      </c>
      <c r="F70" s="8">
        <f>(E70/E$56)*100</f>
        <v>22.192112751459149</v>
      </c>
      <c r="G70" s="34">
        <f>(C70-E70)/E70*100</f>
        <v>9.5075371402919195</v>
      </c>
    </row>
    <row r="71" spans="2:7" x14ac:dyDescent="0.2">
      <c r="B71" s="19" t="s">
        <v>3</v>
      </c>
      <c r="C71" s="32">
        <v>9724687.6649999991</v>
      </c>
      <c r="D71" s="8">
        <f>(C71/C$57)*100</f>
        <v>16.891617358145837</v>
      </c>
      <c r="E71" s="32">
        <v>8882871.8570000008</v>
      </c>
      <c r="F71" s="8">
        <f>(E71/E$57)*100</f>
        <v>18.879539233445435</v>
      </c>
      <c r="G71" s="34">
        <f>(C71-E71)/E71*100</f>
        <v>9.4768428673956286</v>
      </c>
    </row>
    <row r="72" spans="2:7" x14ac:dyDescent="0.2">
      <c r="B72" s="19" t="s">
        <v>31</v>
      </c>
      <c r="C72" s="32">
        <f>C71/C70*1000</f>
        <v>9314.3174660794684</v>
      </c>
      <c r="D72" s="35"/>
      <c r="E72" s="32">
        <f>E71/E70*1000</f>
        <v>9316.9289425767674</v>
      </c>
      <c r="F72" s="9"/>
      <c r="G72" s="38" t="s">
        <v>33</v>
      </c>
    </row>
    <row r="73" spans="2:7" x14ac:dyDescent="0.2">
      <c r="B73" s="36" t="s">
        <v>23</v>
      </c>
      <c r="C73" s="37">
        <f>C70/C69</f>
        <v>1618.6945736434109</v>
      </c>
      <c r="D73" s="37"/>
      <c r="E73" s="37">
        <f>E70/E69</f>
        <v>1557.8627450980391</v>
      </c>
      <c r="F73" s="9"/>
      <c r="G73" s="34">
        <f>(C73-E73)/E73*100</f>
        <v>3.9048259377653651</v>
      </c>
    </row>
    <row r="74" spans="2:7" ht="6.95" customHeight="1" x14ac:dyDescent="0.2">
      <c r="B74" s="19"/>
      <c r="C74" s="32"/>
      <c r="D74" s="35"/>
      <c r="E74" s="32"/>
      <c r="F74" s="9"/>
      <c r="G74" s="34"/>
    </row>
    <row r="75" spans="2:7" x14ac:dyDescent="0.2">
      <c r="B75" s="2" t="s">
        <v>11</v>
      </c>
      <c r="C75" s="32"/>
      <c r="D75" s="35"/>
      <c r="E75" s="32"/>
      <c r="F75" s="9"/>
      <c r="G75" s="34"/>
    </row>
    <row r="76" spans="2:7" x14ac:dyDescent="0.2">
      <c r="B76" s="19" t="s">
        <v>1</v>
      </c>
      <c r="C76" s="32">
        <v>1488</v>
      </c>
      <c r="D76" s="8">
        <f>(C76/C$55*100)</f>
        <v>22.593379896750683</v>
      </c>
      <c r="E76" s="32">
        <v>1330</v>
      </c>
      <c r="F76" s="8">
        <f>(E76/E$55*100)</f>
        <v>22.229650676917935</v>
      </c>
      <c r="G76" s="34">
        <f>(C76-E76)/E76*100</f>
        <v>11.879699248120302</v>
      </c>
    </row>
    <row r="77" spans="2:7" x14ac:dyDescent="0.2">
      <c r="B77" s="19" t="s">
        <v>2</v>
      </c>
      <c r="C77" s="32">
        <v>937672</v>
      </c>
      <c r="D77" s="8">
        <f>(C77/C$56)*100</f>
        <v>19.473002493540822</v>
      </c>
      <c r="E77" s="32">
        <v>822925</v>
      </c>
      <c r="F77" s="8">
        <f>(E77/E$56)*100</f>
        <v>19.154829586783592</v>
      </c>
      <c r="G77" s="34">
        <f>(C77-E77)/E77*100</f>
        <v>13.943798037488229</v>
      </c>
    </row>
    <row r="78" spans="2:7" x14ac:dyDescent="0.2">
      <c r="B78" s="19" t="s">
        <v>3</v>
      </c>
      <c r="C78" s="32">
        <v>14190022.539999999</v>
      </c>
      <c r="D78" s="8">
        <f>(C78/C$57)*100</f>
        <v>24.647828218876235</v>
      </c>
      <c r="E78" s="32">
        <v>10550216.764</v>
      </c>
      <c r="F78" s="8">
        <f>(E78/E$57)*100</f>
        <v>22.423292210427267</v>
      </c>
      <c r="G78" s="34">
        <f>(C78-E78)/E78*100</f>
        <v>34.499819837066603</v>
      </c>
    </row>
    <row r="79" spans="2:7" x14ac:dyDescent="0.2">
      <c r="B79" s="19" t="s">
        <v>31</v>
      </c>
      <c r="C79" s="32">
        <f>C78/C77*1000</f>
        <v>15133.247596174355</v>
      </c>
      <c r="D79" s="35"/>
      <c r="E79" s="32">
        <f>E78/E77*1000</f>
        <v>12820.386747273446</v>
      </c>
      <c r="F79" s="9"/>
      <c r="G79" s="34">
        <f>(C79-E79)/E79*100</f>
        <v>18.040492026442127</v>
      </c>
    </row>
    <row r="80" spans="2:7" x14ac:dyDescent="0.2">
      <c r="B80" s="36" t="s">
        <v>23</v>
      </c>
      <c r="C80" s="37">
        <f>C77/C76</f>
        <v>630.1559139784946</v>
      </c>
      <c r="D80" s="37"/>
      <c r="E80" s="37">
        <f>E77/E76</f>
        <v>618.74060150375942</v>
      </c>
      <c r="F80" s="9"/>
      <c r="G80" s="34">
        <f>(C80-E80)/E80*100</f>
        <v>1.8449270093140666</v>
      </c>
    </row>
    <row r="81" spans="2:7" ht="6.95" customHeight="1" x14ac:dyDescent="0.2">
      <c r="B81" s="19"/>
      <c r="C81" s="32"/>
      <c r="D81" s="35"/>
      <c r="E81" s="32"/>
      <c r="F81" s="9"/>
      <c r="G81" s="34"/>
    </row>
    <row r="82" spans="2:7" x14ac:dyDescent="0.2">
      <c r="B82" s="2" t="s">
        <v>12</v>
      </c>
      <c r="C82" s="32"/>
      <c r="D82" s="35"/>
      <c r="E82" s="32"/>
      <c r="F82" s="9"/>
      <c r="G82" s="34"/>
    </row>
    <row r="83" spans="2:7" x14ac:dyDescent="0.2">
      <c r="B83" s="19" t="s">
        <v>1</v>
      </c>
      <c r="C83" s="32">
        <v>213</v>
      </c>
      <c r="D83" s="8">
        <f>(C83/C$55*100)</f>
        <v>3.2341330094139078</v>
      </c>
      <c r="E83" s="32">
        <v>249</v>
      </c>
      <c r="F83" s="8">
        <f>(E83/E$55*100)</f>
        <v>4.1617917432726053</v>
      </c>
      <c r="G83" s="34">
        <f>(C83-E83)/E83*100</f>
        <v>-14.457831325301203</v>
      </c>
    </row>
    <row r="84" spans="2:7" x14ac:dyDescent="0.2">
      <c r="B84" s="19" t="s">
        <v>2</v>
      </c>
      <c r="C84" s="32">
        <v>177668</v>
      </c>
      <c r="D84" s="8">
        <f>(C84/C$56)*100</f>
        <v>3.689701096995976</v>
      </c>
      <c r="E84" s="32">
        <v>207720</v>
      </c>
      <c r="F84" s="8">
        <f>(E84/E$56)*100</f>
        <v>4.8349985743131967</v>
      </c>
      <c r="G84" s="34">
        <f>(C84-E84)/E84*100</f>
        <v>-14.467552474484883</v>
      </c>
    </row>
    <row r="85" spans="2:7" x14ac:dyDescent="0.2">
      <c r="B85" s="19" t="s">
        <v>3</v>
      </c>
      <c r="C85" s="32">
        <v>958169.35600000003</v>
      </c>
      <c r="D85" s="8">
        <f>(C85/C$57)*100</f>
        <v>1.6643239025664911</v>
      </c>
      <c r="E85" s="32">
        <v>828551.12199999997</v>
      </c>
      <c r="F85" s="8">
        <f>(E85/E$57)*100</f>
        <v>1.760991677751975</v>
      </c>
      <c r="G85" s="34">
        <f>(C85-E85)/E85*100</f>
        <v>15.643963366692546</v>
      </c>
    </row>
    <row r="86" spans="2:7" x14ac:dyDescent="0.2">
      <c r="B86" s="19" t="s">
        <v>31</v>
      </c>
      <c r="C86" s="32">
        <f>C85/C84*1000</f>
        <v>5393.0328252696045</v>
      </c>
      <c r="D86" s="35"/>
      <c r="E86" s="32">
        <f>E85/E84*1000</f>
        <v>3988.7883785865583</v>
      </c>
      <c r="F86" s="9"/>
      <c r="G86" s="34">
        <f>(C86-E86)/E86*100</f>
        <v>35.204786852609246</v>
      </c>
    </row>
    <row r="87" spans="2:7" x14ac:dyDescent="0.2">
      <c r="B87" s="36" t="s">
        <v>23</v>
      </c>
      <c r="C87" s="37">
        <f>C84/C83</f>
        <v>834.12206572769958</v>
      </c>
      <c r="D87" s="37"/>
      <c r="E87" s="37">
        <f>E84/E83</f>
        <v>834.2168674698795</v>
      </c>
      <c r="F87" s="9"/>
      <c r="G87" s="38" t="s">
        <v>33</v>
      </c>
    </row>
    <row r="88" spans="2:7" ht="6.95" customHeight="1" x14ac:dyDescent="0.2">
      <c r="B88" s="19"/>
      <c r="C88" s="32"/>
      <c r="D88" s="35"/>
      <c r="E88" s="32"/>
      <c r="F88" s="9"/>
      <c r="G88" s="34"/>
    </row>
    <row r="89" spans="2:7" x14ac:dyDescent="0.2">
      <c r="B89" s="2" t="s">
        <v>24</v>
      </c>
      <c r="C89" s="32"/>
      <c r="D89" s="35"/>
      <c r="E89" s="32"/>
      <c r="F89" s="9"/>
      <c r="G89" s="34"/>
    </row>
    <row r="90" spans="2:7" x14ac:dyDescent="0.2">
      <c r="B90" s="19" t="s">
        <v>1</v>
      </c>
      <c r="C90" s="39">
        <v>163</v>
      </c>
      <c r="D90" s="8">
        <f>(C90/C$55*100)</f>
        <v>2.4749468569693289</v>
      </c>
      <c r="E90" s="32">
        <v>162</v>
      </c>
      <c r="F90" s="8">
        <f>(E90/E55)*100</f>
        <v>2.7076717365869967</v>
      </c>
      <c r="G90" s="34">
        <f>(C90-E90)/E90*100</f>
        <v>0.61728395061728392</v>
      </c>
    </row>
    <row r="91" spans="2:7" x14ac:dyDescent="0.2">
      <c r="B91" s="19" t="s">
        <v>3</v>
      </c>
      <c r="C91" s="40">
        <v>649767.18999999994</v>
      </c>
      <c r="D91" s="8">
        <f>(C91/C$57)*100</f>
        <v>1.1286345766003214</v>
      </c>
      <c r="E91" s="32">
        <v>96298.089000000007</v>
      </c>
      <c r="F91" s="8">
        <f>(E91/E57)*100</f>
        <v>0.20467069419093614</v>
      </c>
      <c r="G91" s="34">
        <f>(C91-E91)/E91*100</f>
        <v>574.74567434043252</v>
      </c>
    </row>
    <row r="92" spans="2:7" ht="6.95" customHeight="1" x14ac:dyDescent="0.2">
      <c r="B92" s="19"/>
      <c r="C92" s="41"/>
      <c r="D92" s="1"/>
      <c r="E92" s="41"/>
      <c r="F92" s="9"/>
      <c r="G92" s="34"/>
    </row>
    <row r="93" spans="2:7" x14ac:dyDescent="0.2">
      <c r="B93" s="2" t="s">
        <v>15</v>
      </c>
      <c r="C93" s="42"/>
      <c r="D93" s="1"/>
      <c r="E93" s="42"/>
      <c r="F93" s="9"/>
      <c r="G93" s="34"/>
    </row>
    <row r="94" spans="2:7" x14ac:dyDescent="0.2">
      <c r="B94" s="19" t="s">
        <v>1</v>
      </c>
      <c r="C94" s="32">
        <v>1537</v>
      </c>
      <c r="D94" s="8">
        <f>(C94/C$8)*100</f>
        <v>3.7676185807084197</v>
      </c>
      <c r="E94" s="32">
        <v>1447</v>
      </c>
      <c r="F94" s="8">
        <f>(E94/E$8)*100</f>
        <v>3.4361568236327802</v>
      </c>
      <c r="G94" s="34">
        <f>(C94-E94)/E94*100</f>
        <v>6.2197650310988246</v>
      </c>
    </row>
    <row r="95" spans="2:7" x14ac:dyDescent="0.2">
      <c r="B95" s="19" t="s">
        <v>2</v>
      </c>
      <c r="C95" s="32">
        <v>177265</v>
      </c>
      <c r="D95" s="8">
        <f>(C95/C$9)*100</f>
        <v>1.7997532033911487</v>
      </c>
      <c r="E95" s="32">
        <v>188865</v>
      </c>
      <c r="F95" s="8">
        <f>(E95/E$9)*100</f>
        <v>1.9417049519362097</v>
      </c>
      <c r="G95" s="34">
        <f>(C95-E95)/E95*100</f>
        <v>-6.1419532470283009</v>
      </c>
    </row>
    <row r="96" spans="2:7" x14ac:dyDescent="0.2">
      <c r="B96" s="19" t="s">
        <v>3</v>
      </c>
      <c r="C96" s="32">
        <v>1431077.327</v>
      </c>
      <c r="D96" s="8">
        <f>(C96/C$10)*100</f>
        <v>1.2454386957063386</v>
      </c>
      <c r="E96" s="32">
        <v>1609532.888</v>
      </c>
      <c r="F96" s="8">
        <f>(E96/E$10)*100</f>
        <v>1.535092231268494</v>
      </c>
      <c r="G96" s="34">
        <f>(C96-E96)/E96*100</f>
        <v>-11.087413145173333</v>
      </c>
    </row>
    <row r="97" spans="2:7" x14ac:dyDescent="0.2">
      <c r="B97" s="19" t="s">
        <v>31</v>
      </c>
      <c r="C97" s="32">
        <f>C96/C95*1000</f>
        <v>8073.0958000733362</v>
      </c>
      <c r="D97" s="1"/>
      <c r="E97" s="32">
        <f>E96/E95*1000</f>
        <v>8522.1342652158946</v>
      </c>
      <c r="F97" s="9"/>
      <c r="G97" s="34">
        <f>(C97-E97)/E97*100</f>
        <v>-5.269084611531671</v>
      </c>
    </row>
    <row r="98" spans="2:7" ht="6.95" customHeight="1" x14ac:dyDescent="0.2">
      <c r="C98" s="32"/>
      <c r="D98" s="1"/>
      <c r="E98" s="32"/>
      <c r="F98" s="9"/>
      <c r="G98" s="34"/>
    </row>
    <row r="99" spans="2:7" x14ac:dyDescent="0.2">
      <c r="B99" s="2" t="s">
        <v>16</v>
      </c>
      <c r="C99" s="32"/>
      <c r="D99" s="1"/>
      <c r="E99" s="32"/>
      <c r="F99" s="9"/>
      <c r="G99" s="34"/>
    </row>
    <row r="100" spans="2:7" x14ac:dyDescent="0.2">
      <c r="B100" s="19" t="s">
        <v>1</v>
      </c>
      <c r="C100" s="43">
        <v>3697</v>
      </c>
      <c r="D100" s="8">
        <f>(C100/C$8)*100</f>
        <v>9.0623850962127719</v>
      </c>
      <c r="E100" s="32">
        <v>4043</v>
      </c>
      <c r="F100" s="8">
        <f>(E100/E$8)*100</f>
        <v>9.6008168886989154</v>
      </c>
      <c r="G100" s="34">
        <f>(C100-E100)/E100*100</f>
        <v>-8.5580014840464997</v>
      </c>
    </row>
    <row r="101" spans="2:7" x14ac:dyDescent="0.2">
      <c r="B101" s="19" t="s">
        <v>3</v>
      </c>
      <c r="C101" s="43">
        <v>6701947.2869999995</v>
      </c>
      <c r="D101" s="8">
        <f>(C101/C$10)*100</f>
        <v>5.8325740547588971</v>
      </c>
      <c r="E101" s="32">
        <v>7709994.4230000004</v>
      </c>
      <c r="F101" s="8">
        <f>(E101/E$10)*100</f>
        <v>7.3534083274169877</v>
      </c>
      <c r="G101" s="34">
        <f>(C101-E101)/E101*100</f>
        <v>-13.074550780385186</v>
      </c>
    </row>
    <row r="102" spans="2:7" ht="6.95" customHeight="1" x14ac:dyDescent="0.2">
      <c r="B102" s="44"/>
      <c r="C102" s="45"/>
      <c r="D102" s="45"/>
      <c r="E102" s="46"/>
      <c r="F102" s="46"/>
      <c r="G102" s="47"/>
    </row>
    <row r="103" spans="2:7" ht="13.5" x14ac:dyDescent="0.25">
      <c r="B103" s="11" t="s">
        <v>32</v>
      </c>
      <c r="C103" s="48"/>
      <c r="D103" s="48"/>
      <c r="E103" s="49"/>
      <c r="F103" s="49"/>
      <c r="G103" s="50"/>
    </row>
    <row r="104" spans="2:7" ht="13.5" x14ac:dyDescent="0.25">
      <c r="B104" s="51" t="s">
        <v>30</v>
      </c>
      <c r="C104" s="52"/>
      <c r="D104" s="53"/>
      <c r="E104" s="35"/>
      <c r="F104" s="10"/>
    </row>
    <row r="105" spans="2:7" ht="13.5" x14ac:dyDescent="0.25">
      <c r="B105" s="54" t="s">
        <v>25</v>
      </c>
      <c r="E105" s="35"/>
      <c r="F105" s="10"/>
    </row>
    <row r="106" spans="2:7" ht="13.5" x14ac:dyDescent="0.25">
      <c r="B106" s="55" t="s">
        <v>26</v>
      </c>
      <c r="E106" s="35"/>
      <c r="F106" s="10"/>
    </row>
    <row r="107" spans="2:7" ht="13.5" x14ac:dyDescent="0.25">
      <c r="B107" s="55" t="s">
        <v>27</v>
      </c>
      <c r="E107" s="35"/>
      <c r="F107" s="10"/>
    </row>
    <row r="108" spans="2:7" ht="13.5" x14ac:dyDescent="0.25">
      <c r="B108" s="55" t="s">
        <v>28</v>
      </c>
      <c r="E108" s="35"/>
      <c r="F108" s="10"/>
    </row>
  </sheetData>
  <mergeCells count="3">
    <mergeCell ref="B1:G1"/>
    <mergeCell ref="B2:G2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Comparative_2019Q3_2018Q3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Merly</dc:creator>
  <cp:lastModifiedBy>PSA ISD</cp:lastModifiedBy>
  <cp:lastPrinted>2019-12-04T06:33:59Z</cp:lastPrinted>
  <dcterms:created xsi:type="dcterms:W3CDTF">2014-05-13T00:56:04Z</dcterms:created>
  <dcterms:modified xsi:type="dcterms:W3CDTF">2019-12-04T06:41:25Z</dcterms:modified>
</cp:coreProperties>
</file>