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9b15358b0ed9d87/Desktop/BP 2020 Annual SR/"/>
    </mc:Choice>
  </mc:AlternateContent>
  <xr:revisionPtr revIDLastSave="30" documentId="13_ncr:1_{B4E289D3-794F-4CA5-A9F4-FB4F38D66A45}" xr6:coauthVersionLast="47" xr6:coauthVersionMax="47" xr10:uidLastSave="{25F80BBD-1EA6-4353-BCF3-443B19E12806}"/>
  <bookViews>
    <workbookView xWindow="-120" yWindow="-120" windowWidth="20730" windowHeight="11160" tabRatio="841" xr2:uid="{00000000-000D-0000-FFFF-FFFF00000000}"/>
  </bookViews>
  <sheets>
    <sheet name="RESIDENTIAL (2)" sheetId="5" r:id="rId1"/>
    <sheet name="NON-RESIDENTIAL (2)" sheetId="6" r:id="rId2"/>
  </sheets>
  <externalReferences>
    <externalReference r:id="rId3"/>
  </externalReferences>
  <definedNames>
    <definedName name="_xlnm.Print_Area" localSheetId="1">'NON-RESIDENTIAL (2)'!$B$1:$H$61</definedName>
    <definedName name="_xlnm.Print_Area" localSheetId="0">'RESIDENTIAL (2)'!$B$1:$H$53</definedName>
    <definedName name="_xlnm.Print_Titles" localSheetId="1">'NON-RESIDENTIAL (2)'!$3:$5</definedName>
    <definedName name="_xlnm.Print_Titles" localSheetId="0">'RESIDENTIAL (2)'!$1:$5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6" l="1"/>
  <c r="C12" i="6"/>
  <c r="F12" i="5"/>
  <c r="C12" i="5" l="1"/>
  <c r="E12" i="5" s="1"/>
  <c r="G9" i="6"/>
  <c r="D9" i="6"/>
  <c r="C18" i="5"/>
  <c r="E54" i="6" l="1"/>
  <c r="E48" i="6"/>
  <c r="G55" i="6"/>
  <c r="G54" i="6"/>
  <c r="G50" i="6"/>
  <c r="G49" i="6"/>
  <c r="G48" i="6"/>
  <c r="G10" i="6"/>
  <c r="G11" i="6"/>
  <c r="D55" i="6"/>
  <c r="D54" i="6"/>
  <c r="D49" i="6"/>
  <c r="D50" i="6"/>
  <c r="D48" i="6"/>
  <c r="E9" i="6"/>
  <c r="D17" i="6"/>
  <c r="D11" i="6"/>
  <c r="D10" i="6"/>
  <c r="D16" i="5"/>
  <c r="E50" i="6" l="1"/>
  <c r="E9" i="5"/>
  <c r="C51" i="6"/>
  <c r="E51" i="6" s="1"/>
  <c r="C41" i="6"/>
  <c r="C40" i="6"/>
  <c r="C34" i="6"/>
  <c r="C33" i="6"/>
  <c r="C27" i="6"/>
  <c r="C26" i="6"/>
  <c r="C20" i="6"/>
  <c r="C19" i="6"/>
  <c r="C13" i="6"/>
  <c r="C53" i="5"/>
  <c r="E53" i="5" s="1"/>
  <c r="C47" i="5"/>
  <c r="C46" i="5"/>
  <c r="C40" i="5"/>
  <c r="C39" i="5"/>
  <c r="C33" i="5"/>
  <c r="C32" i="5"/>
  <c r="C26" i="5"/>
  <c r="C25" i="5"/>
  <c r="C19" i="5"/>
  <c r="F51" i="6"/>
  <c r="F41" i="6"/>
  <c r="F40" i="6"/>
  <c r="F34" i="6"/>
  <c r="F33" i="6"/>
  <c r="F27" i="6"/>
  <c r="F26" i="6"/>
  <c r="F20" i="6"/>
  <c r="F19" i="6"/>
  <c r="F13" i="6"/>
  <c r="F53" i="5"/>
  <c r="F47" i="5"/>
  <c r="F46" i="5"/>
  <c r="F40" i="5"/>
  <c r="F39" i="5"/>
  <c r="F33" i="5"/>
  <c r="F32" i="5"/>
  <c r="F26" i="5"/>
  <c r="F25" i="5"/>
  <c r="F19" i="5"/>
  <c r="F18" i="5"/>
  <c r="E11" i="5"/>
  <c r="E47" i="5" l="1"/>
  <c r="G45" i="6"/>
  <c r="G44" i="6"/>
  <c r="G39" i="6"/>
  <c r="G38" i="6"/>
  <c r="G37" i="6"/>
  <c r="G32" i="6"/>
  <c r="G31" i="6"/>
  <c r="G30" i="6"/>
  <c r="G25" i="6"/>
  <c r="G24" i="6"/>
  <c r="G23" i="6"/>
  <c r="G18" i="6"/>
  <c r="G17" i="6"/>
  <c r="G16" i="6"/>
  <c r="D45" i="6"/>
  <c r="D44" i="6"/>
  <c r="D39" i="6"/>
  <c r="D38" i="6"/>
  <c r="D37" i="6"/>
  <c r="D32" i="6"/>
  <c r="D31" i="6"/>
  <c r="D30" i="6"/>
  <c r="D25" i="6"/>
  <c r="D24" i="6"/>
  <c r="D23" i="6"/>
  <c r="D18" i="6"/>
  <c r="D16" i="6"/>
  <c r="E55" i="6" l="1"/>
  <c r="E49" i="6"/>
  <c r="E45" i="6"/>
  <c r="E44" i="6"/>
  <c r="E40" i="6"/>
  <c r="E39" i="6"/>
  <c r="E38" i="6"/>
  <c r="E37" i="6"/>
  <c r="E34" i="6"/>
  <c r="E33" i="6"/>
  <c r="E32" i="6"/>
  <c r="E31" i="6"/>
  <c r="E30" i="6"/>
  <c r="E27" i="6"/>
  <c r="E25" i="6"/>
  <c r="E24" i="6"/>
  <c r="E23" i="6"/>
  <c r="E18" i="6"/>
  <c r="E17" i="6"/>
  <c r="E16" i="6"/>
  <c r="E13" i="6"/>
  <c r="E12" i="6"/>
  <c r="E11" i="6"/>
  <c r="E10" i="6"/>
  <c r="G52" i="5"/>
  <c r="E52" i="5"/>
  <c r="D52" i="5"/>
  <c r="G51" i="5"/>
  <c r="E51" i="5"/>
  <c r="D51" i="5"/>
  <c r="G50" i="5"/>
  <c r="E50" i="5"/>
  <c r="D50" i="5"/>
  <c r="G45" i="5"/>
  <c r="E45" i="5"/>
  <c r="D45" i="5"/>
  <c r="G44" i="5"/>
  <c r="E44" i="5"/>
  <c r="D44" i="5"/>
  <c r="G43" i="5"/>
  <c r="E43" i="5"/>
  <c r="D43" i="5"/>
  <c r="G38" i="5"/>
  <c r="E38" i="5"/>
  <c r="D38" i="5"/>
  <c r="G37" i="5"/>
  <c r="E37" i="5"/>
  <c r="D37" i="5"/>
  <c r="G36" i="5"/>
  <c r="E36" i="5"/>
  <c r="D36" i="5"/>
  <c r="G31" i="5"/>
  <c r="E31" i="5"/>
  <c r="D31" i="5"/>
  <c r="G30" i="5"/>
  <c r="E30" i="5"/>
  <c r="D30" i="5"/>
  <c r="G29" i="5"/>
  <c r="E29" i="5"/>
  <c r="D29" i="5"/>
  <c r="G24" i="5"/>
  <c r="E24" i="5"/>
  <c r="D24" i="5"/>
  <c r="G23" i="5"/>
  <c r="E23" i="5"/>
  <c r="D23" i="5"/>
  <c r="G22" i="5"/>
  <c r="E22" i="5"/>
  <c r="D22" i="5"/>
  <c r="G17" i="5"/>
  <c r="E17" i="5"/>
  <c r="D17" i="5"/>
  <c r="G16" i="5"/>
  <c r="E16" i="5"/>
  <c r="G15" i="5"/>
  <c r="E15" i="5"/>
  <c r="D15" i="5"/>
  <c r="G11" i="5"/>
  <c r="D11" i="5"/>
  <c r="G10" i="5"/>
  <c r="E10" i="5"/>
  <c r="D10" i="5"/>
  <c r="G9" i="5"/>
  <c r="D9" i="5"/>
  <c r="E19" i="6" l="1"/>
  <c r="E41" i="6"/>
  <c r="E26" i="6"/>
  <c r="E20" i="6"/>
  <c r="E18" i="5"/>
  <c r="E25" i="5"/>
  <c r="E32" i="5"/>
  <c r="E39" i="5"/>
  <c r="E46" i="5"/>
  <c r="E19" i="5"/>
  <c r="E26" i="5"/>
  <c r="E33" i="5"/>
  <c r="E40" i="5"/>
</calcChain>
</file>

<file path=xl/sharedStrings.xml><?xml version="1.0" encoding="utf-8"?>
<sst xmlns="http://schemas.openxmlformats.org/spreadsheetml/2006/main" count="104" uniqueCount="35">
  <si>
    <t>TYPE OF CONSTRUCTION</t>
  </si>
  <si>
    <t>TOTAL</t>
  </si>
  <si>
    <t xml:space="preserve"> </t>
  </si>
  <si>
    <t>Number</t>
  </si>
  <si>
    <t>Floor Area (sq.m.)</t>
  </si>
  <si>
    <t>Value (PhP '000)</t>
  </si>
  <si>
    <t>RESIDENTIAL</t>
  </si>
  <si>
    <t>Average Floor Area per Building</t>
  </si>
  <si>
    <t>Single House</t>
  </si>
  <si>
    <t>Duplex/Quadruplex</t>
  </si>
  <si>
    <t>Apartment/Accessoria</t>
  </si>
  <si>
    <t>Residential Condominium</t>
  </si>
  <si>
    <t>Other Residential</t>
  </si>
  <si>
    <t>NON-RESIDENTIAL</t>
  </si>
  <si>
    <t>Commercial</t>
  </si>
  <si>
    <t>Industrial</t>
  </si>
  <si>
    <t>Institutional</t>
  </si>
  <si>
    <t>Agricultural</t>
  </si>
  <si>
    <t xml:space="preserve">Other Non-residential  </t>
  </si>
  <si>
    <t>ADDITION</t>
  </si>
  <si>
    <t>ALTERATION AND REPAIR</t>
  </si>
  <si>
    <t xml:space="preserve">                Philippine Statistics Authority</t>
  </si>
  <si>
    <t>Average Cost per Square Meter</t>
  </si>
  <si>
    <t>Level</t>
  </si>
  <si>
    <t>Percent Share</t>
  </si>
  <si>
    <t>Annual Growth Rate (percent)</t>
  </si>
  <si>
    <t>Note: Details of floor area and value may not add up to their respective totals due to rounding.</t>
  </si>
  <si>
    <t>Source:   Generation of Construction Statistics from Approved Building Permit: 2020 - Final Results</t>
  </si>
  <si>
    <r>
      <t xml:space="preserve">Average Cost per Square Meter </t>
    </r>
    <r>
      <rPr>
        <vertAlign val="superscript"/>
        <sz val="10"/>
        <rFont val="Arial Narrow"/>
        <family val="2"/>
      </rPr>
      <t>a/</t>
    </r>
  </si>
  <si>
    <t>Philippines : 2020 and 2019</t>
  </si>
  <si>
    <r>
      <rPr>
        <vertAlign val="superscript"/>
        <sz val="10"/>
        <rFont val="Arial Narrow"/>
        <family val="2"/>
      </rPr>
      <t xml:space="preserve">a/ </t>
    </r>
    <r>
      <rPr>
        <sz val="10"/>
        <rFont val="Arial Narrow"/>
        <family val="2"/>
      </rPr>
      <t xml:space="preserve"> excluding alteration and repair and other non-residential</t>
    </r>
  </si>
  <si>
    <r>
      <t xml:space="preserve">Average Cost per Square Meter </t>
    </r>
    <r>
      <rPr>
        <vertAlign val="superscript"/>
        <sz val="10"/>
        <rFont val="Arial Narrow"/>
        <family val="2"/>
      </rPr>
      <t>b/</t>
    </r>
  </si>
  <si>
    <r>
      <rPr>
        <vertAlign val="superscript"/>
        <sz val="10"/>
        <rFont val="Arial Narrow"/>
        <family val="2"/>
      </rPr>
      <t>b/</t>
    </r>
    <r>
      <rPr>
        <sz val="10"/>
        <rFont val="Arial Narrow"/>
        <family val="2"/>
      </rPr>
      <t xml:space="preserve">  excluding other non-residential</t>
    </r>
  </si>
  <si>
    <t>Table 1. Comparative Construction Statistics by Type of Construction</t>
  </si>
  <si>
    <r>
      <t xml:space="preserve">Table 1. </t>
    </r>
    <r>
      <rPr>
        <b/>
        <i/>
        <sz val="10"/>
        <rFont val="Arial Narrow"/>
        <family val="2"/>
      </rPr>
      <t>(cont.)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</si>
</sst>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_(* #,##0_);_(* \(#,##0\);_(* &quot;-&quot;?_);_(@_)"/>
    <numFmt numFmtId="170" formatCode="_(* #,##0_);_(* \(#,##0\);_(* \-??_);_(@_)"/>
    <numFmt numFmtId="171" formatCode="#,##0.0"/>
  </numFmts>
  <fonts count="16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vertAlign val="superscript"/>
      <sz val="10"/>
      <name val="Arial Narrow"/>
      <family val="2"/>
    </font>
    <font>
      <b/>
      <i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4" fillId="0" borderId="0" xfId="1" applyFont="1"/>
    <xf numFmtId="0" fontId="5" fillId="0" borderId="0" xfId="1" applyFont="1"/>
    <xf numFmtId="3" fontId="5" fillId="0" borderId="0" xfId="1" applyNumberFormat="1" applyFont="1"/>
    <xf numFmtId="164" fontId="6" fillId="0" borderId="0" xfId="1" applyNumberFormat="1" applyFont="1"/>
    <xf numFmtId="3" fontId="7" fillId="0" borderId="0" xfId="1" applyNumberFormat="1" applyFont="1"/>
    <xf numFmtId="164" fontId="5" fillId="0" borderId="0" xfId="1" applyNumberFormat="1" applyFont="1"/>
    <xf numFmtId="169" fontId="5" fillId="0" borderId="0" xfId="1" applyNumberFormat="1" applyFont="1" applyAlignment="1">
      <alignment horizontal="justify" vertical="justify"/>
    </xf>
    <xf numFmtId="167" fontId="5" fillId="0" borderId="0" xfId="2" applyNumberFormat="1" applyFont="1"/>
    <xf numFmtId="0" fontId="1" fillId="0" borderId="0" xfId="1" applyFont="1"/>
    <xf numFmtId="0" fontId="8" fillId="0" borderId="0" xfId="1" applyFont="1"/>
    <xf numFmtId="0" fontId="8" fillId="0" borderId="0" xfId="1" quotePrefix="1" applyFont="1" applyAlignment="1">
      <alignment horizontal="left"/>
    </xf>
    <xf numFmtId="3" fontId="8" fillId="0" borderId="0" xfId="1" applyNumberFormat="1" applyFont="1"/>
    <xf numFmtId="164" fontId="9" fillId="0" borderId="0" xfId="2" applyNumberFormat="1" applyFont="1"/>
    <xf numFmtId="166" fontId="9" fillId="0" borderId="0" xfId="1" applyNumberFormat="1" applyFont="1"/>
    <xf numFmtId="0" fontId="9" fillId="0" borderId="0" xfId="1" applyFont="1"/>
    <xf numFmtId="0" fontId="8" fillId="0" borderId="0" xfId="1" applyFont="1" applyAlignment="1">
      <alignment horizontal="right"/>
    </xf>
    <xf numFmtId="3" fontId="9" fillId="0" borderId="0" xfId="8" applyNumberFormat="1" applyFont="1"/>
    <xf numFmtId="166" fontId="8" fillId="0" borderId="0" xfId="1" applyNumberFormat="1" applyFont="1"/>
    <xf numFmtId="0" fontId="9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3" fontId="10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167" fontId="11" fillId="0" borderId="0" xfId="2" applyNumberFormat="1" applyFont="1"/>
    <xf numFmtId="164" fontId="11" fillId="0" borderId="0" xfId="1" applyNumberFormat="1" applyFont="1"/>
    <xf numFmtId="166" fontId="11" fillId="0" borderId="0" xfId="1" applyNumberFormat="1" applyFont="1"/>
    <xf numFmtId="0" fontId="8" fillId="0" borderId="0" xfId="1" applyFont="1" applyAlignment="1">
      <alignment horizontal="left"/>
    </xf>
    <xf numFmtId="164" fontId="9" fillId="0" borderId="0" xfId="1" applyNumberFormat="1" applyFont="1"/>
    <xf numFmtId="0" fontId="8" fillId="0" borderId="0" xfId="1" applyFont="1" applyAlignment="1">
      <alignment horizontal="left" wrapText="1"/>
    </xf>
    <xf numFmtId="170" fontId="11" fillId="0" borderId="0" xfId="1" applyNumberFormat="1" applyFont="1"/>
    <xf numFmtId="166" fontId="8" fillId="0" borderId="0" xfId="2" applyNumberFormat="1" applyFont="1"/>
    <xf numFmtId="0" fontId="8" fillId="0" borderId="2" xfId="1" applyFont="1" applyBorder="1" applyAlignment="1">
      <alignment horizontal="left"/>
    </xf>
    <xf numFmtId="3" fontId="8" fillId="0" borderId="2" xfId="1" applyNumberFormat="1" applyFont="1" applyBorder="1"/>
    <xf numFmtId="164" fontId="9" fillId="0" borderId="2" xfId="2" applyNumberFormat="1" applyFont="1" applyBorder="1"/>
    <xf numFmtId="166" fontId="9" fillId="0" borderId="2" xfId="1" applyNumberFormat="1" applyFont="1" applyBorder="1"/>
    <xf numFmtId="0" fontId="10" fillId="0" borderId="0" xfId="1" applyFont="1"/>
    <xf numFmtId="0" fontId="8" fillId="0" borderId="0" xfId="1" applyFont="1" applyAlignment="1">
      <alignment horizontal="center"/>
    </xf>
    <xf numFmtId="3" fontId="12" fillId="0" borderId="0" xfId="1" applyNumberFormat="1" applyFont="1"/>
    <xf numFmtId="166" fontId="12" fillId="0" borderId="0" xfId="1" applyNumberFormat="1" applyFont="1"/>
    <xf numFmtId="166" fontId="11" fillId="0" borderId="0" xfId="1" applyNumberFormat="1" applyFont="1" applyAlignment="1">
      <alignment horizontal="right"/>
    </xf>
    <xf numFmtId="3" fontId="11" fillId="0" borderId="0" xfId="1" applyNumberFormat="1" applyFont="1"/>
    <xf numFmtId="166" fontId="11" fillId="0" borderId="0" xfId="2" applyNumberFormat="1" applyFont="1"/>
    <xf numFmtId="166" fontId="13" fillId="0" borderId="0" xfId="1" applyNumberFormat="1" applyFont="1"/>
    <xf numFmtId="0" fontId="10" fillId="0" borderId="0" xfId="1" applyFont="1" applyAlignment="1">
      <alignment horizontal="left" wrapText="1"/>
    </xf>
    <xf numFmtId="164" fontId="11" fillId="0" borderId="0" xfId="3" applyNumberFormat="1" applyFont="1"/>
    <xf numFmtId="164" fontId="11" fillId="0" borderId="0" xfId="4" applyNumberFormat="1" applyFont="1"/>
    <xf numFmtId="164" fontId="11" fillId="0" borderId="0" xfId="5" applyNumberFormat="1" applyFont="1"/>
    <xf numFmtId="0" fontId="8" fillId="0" borderId="0" xfId="1" applyFont="1" applyBorder="1" applyAlignment="1">
      <alignment horizontal="left" wrapText="1"/>
    </xf>
    <xf numFmtId="166" fontId="11" fillId="0" borderId="0" xfId="1" applyNumberFormat="1" applyFont="1" applyBorder="1"/>
    <xf numFmtId="166" fontId="8" fillId="0" borderId="0" xfId="1" applyNumberFormat="1" applyFont="1" applyBorder="1"/>
    <xf numFmtId="0" fontId="4" fillId="0" borderId="0" xfId="1" applyFont="1" applyAlignment="1">
      <alignment vertical="center"/>
    </xf>
    <xf numFmtId="170" fontId="9" fillId="0" borderId="0" xfId="0" applyNumberFormat="1" applyFont="1"/>
    <xf numFmtId="164" fontId="11" fillId="0" borderId="0" xfId="0" applyNumberFormat="1" applyFont="1"/>
    <xf numFmtId="3" fontId="11" fillId="0" borderId="0" xfId="0" applyNumberFormat="1" applyFont="1"/>
    <xf numFmtId="164" fontId="9" fillId="0" borderId="0" xfId="0" applyNumberFormat="1" applyFont="1"/>
    <xf numFmtId="168" fontId="8" fillId="0" borderId="0" xfId="0" applyNumberFormat="1" applyFont="1"/>
    <xf numFmtId="164" fontId="8" fillId="0" borderId="0" xfId="0" applyNumberFormat="1" applyFont="1"/>
    <xf numFmtId="170" fontId="11" fillId="0" borderId="0" xfId="0" applyNumberFormat="1" applyFont="1"/>
    <xf numFmtId="164" fontId="8" fillId="0" borderId="0" xfId="0" applyNumberFormat="1" applyFont="1" applyAlignment="1">
      <alignment horizontal="justify" vertical="justify"/>
    </xf>
    <xf numFmtId="164" fontId="8" fillId="0" borderId="0" xfId="2" applyNumberFormat="1" applyFont="1" applyBorder="1"/>
    <xf numFmtId="168" fontId="11" fillId="0" borderId="0" xfId="0" applyNumberFormat="1" applyFont="1"/>
    <xf numFmtId="3" fontId="8" fillId="0" borderId="0" xfId="0" applyNumberFormat="1" applyFont="1"/>
    <xf numFmtId="167" fontId="8" fillId="0" borderId="0" xfId="2" applyNumberFormat="1" applyFont="1"/>
    <xf numFmtId="168" fontId="8" fillId="0" borderId="0" xfId="2" applyNumberFormat="1" applyFont="1"/>
    <xf numFmtId="166" fontId="8" fillId="0" borderId="0" xfId="0" applyNumberFormat="1" applyFont="1"/>
    <xf numFmtId="166" fontId="9" fillId="0" borderId="0" xfId="0" applyNumberFormat="1" applyFont="1"/>
    <xf numFmtId="166" fontId="8" fillId="0" borderId="0" xfId="0" applyNumberFormat="1" applyFont="1" applyAlignment="1">
      <alignment horizontal="right"/>
    </xf>
    <xf numFmtId="166" fontId="8" fillId="0" borderId="0" xfId="0" quotePrefix="1" applyNumberFormat="1" applyFont="1" applyAlignment="1">
      <alignment horizontal="right"/>
    </xf>
    <xf numFmtId="3" fontId="8" fillId="0" borderId="0" xfId="1" applyNumberFormat="1" applyFont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0" fontId="10" fillId="0" borderId="5" xfId="1" applyNumberFormat="1" applyFont="1" applyBorder="1" applyAlignment="1">
      <alignment horizontal="center" vertical="center" wrapText="1"/>
    </xf>
    <xf numFmtId="3" fontId="8" fillId="0" borderId="0" xfId="1" applyNumberFormat="1" applyFont="1" applyAlignment="1">
      <alignment horizontal="center"/>
    </xf>
    <xf numFmtId="171" fontId="8" fillId="0" borderId="0" xfId="0" applyNumberFormat="1" applyFont="1"/>
    <xf numFmtId="2" fontId="9" fillId="0" borderId="0" xfId="0" applyNumberFormat="1" applyFont="1" applyAlignment="1">
      <alignment horizontal="right"/>
    </xf>
    <xf numFmtId="0" fontId="10" fillId="0" borderId="0" xfId="1" applyFont="1" applyAlignment="1">
      <alignment horizontal="center" vertical="center"/>
    </xf>
    <xf numFmtId="3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</cellXfs>
  <cellStyles count="9">
    <cellStyle name="Comma 2" xfId="2" xr:uid="{00000000-0005-0000-0000-000000000000}"/>
    <cellStyle name="Normal" xfId="0" builtinId="0"/>
    <cellStyle name="Normal 2" xfId="1" xr:uid="{00000000-0005-0000-0000-000002000000}"/>
    <cellStyle name="Normal 38" xfId="3" xr:uid="{00000000-0005-0000-0000-000003000000}"/>
    <cellStyle name="Normal 39" xfId="4" xr:uid="{00000000-0005-0000-0000-000004000000}"/>
    <cellStyle name="Normal 40" xfId="5" xr:uid="{00000000-0005-0000-0000-000005000000}"/>
    <cellStyle name="Normal 56" xfId="6" xr:uid="{00000000-0005-0000-0000-000006000000}"/>
    <cellStyle name="Normal 57" xfId="7" xr:uid="{00000000-0005-0000-0000-000007000000}"/>
    <cellStyle name="Normal 6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Files%20BP2020%20An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SIDENTIAL"/>
      <sheetName val="NON-RESIDENTIAL"/>
      <sheetName val="Regn 2020 2019"/>
      <sheetName val="Prv_Rank"/>
      <sheetName val="2020 2019PPOV"/>
      <sheetName val="2020reg"/>
      <sheetName val="reg2019"/>
      <sheetName val="2020prov"/>
      <sheetName val="prov2019"/>
      <sheetName val="fig1n3"/>
      <sheetName val="fig5"/>
      <sheetName val="fig2"/>
      <sheetName val="fig4"/>
    </sheetNames>
    <sheetDataSet>
      <sheetData sheetId="0"/>
      <sheetData sheetId="1">
        <row r="10">
          <cell r="F10">
            <v>41583819</v>
          </cell>
        </row>
      </sheetData>
      <sheetData sheetId="2">
        <row r="44">
          <cell r="F44">
            <v>1587443.9920000001</v>
          </cell>
        </row>
        <row r="54">
          <cell r="F54">
            <v>26933123.013999999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tabSelected="1" topLeftCell="B1" zoomScale="90" zoomScaleNormal="90" zoomScaleSheetLayoutView="70" workbookViewId="0">
      <selection activeCell="C46" sqref="C46"/>
    </sheetView>
  </sheetViews>
  <sheetFormatPr defaultRowHeight="12.75" x14ac:dyDescent="0.2"/>
  <cols>
    <col min="1" max="1" width="1.75" style="10" customWidth="1"/>
    <col min="2" max="2" width="24.25" style="10" customWidth="1"/>
    <col min="3" max="3" width="10.625" style="10" customWidth="1"/>
    <col min="4" max="4" width="8.625" style="10" customWidth="1"/>
    <col min="5" max="5" width="9.625" style="10" customWidth="1"/>
    <col min="6" max="6" width="10.625" style="12" customWidth="1"/>
    <col min="7" max="7" width="8.625" style="12" customWidth="1"/>
    <col min="8" max="8" width="9.625" style="18" customWidth="1"/>
    <col min="9" max="9" width="13.625" style="10" customWidth="1"/>
    <col min="10" max="10" width="12.375" style="10" customWidth="1"/>
    <col min="11" max="16384" width="9" style="10"/>
  </cols>
  <sheetData>
    <row r="1" spans="2:9" s="38" customFormat="1" ht="15.75" customHeight="1" x14ac:dyDescent="0.2">
      <c r="B1" s="80" t="s">
        <v>33</v>
      </c>
      <c r="C1" s="80"/>
      <c r="D1" s="80"/>
      <c r="E1" s="80"/>
      <c r="F1" s="80"/>
      <c r="G1" s="80"/>
      <c r="H1" s="80"/>
    </row>
    <row r="2" spans="2:9" s="38" customFormat="1" ht="15.75" customHeight="1" x14ac:dyDescent="0.2">
      <c r="B2" s="81" t="s">
        <v>29</v>
      </c>
      <c r="C2" s="81"/>
      <c r="D2" s="81"/>
      <c r="E2" s="81"/>
      <c r="F2" s="81"/>
      <c r="G2" s="81"/>
      <c r="H2" s="81"/>
    </row>
    <row r="3" spans="2:9" s="38" customFormat="1" ht="5.0999999999999996" customHeight="1" x14ac:dyDescent="0.2">
      <c r="B3" s="39"/>
      <c r="C3" s="39"/>
      <c r="D3" s="39"/>
      <c r="E3" s="39"/>
      <c r="F3" s="39"/>
      <c r="G3" s="39"/>
      <c r="H3" s="21"/>
    </row>
    <row r="4" spans="2:9" ht="13.5" thickBot="1" x14ac:dyDescent="0.25">
      <c r="B4" s="72"/>
      <c r="C4" s="72"/>
      <c r="D4" s="72"/>
      <c r="E4" s="72"/>
      <c r="F4" s="72"/>
      <c r="G4" s="72"/>
      <c r="H4" s="72"/>
    </row>
    <row r="5" spans="2:9" ht="16.5" customHeight="1" thickTop="1" x14ac:dyDescent="0.2">
      <c r="B5" s="73" t="s">
        <v>0</v>
      </c>
      <c r="C5" s="75">
        <v>2020</v>
      </c>
      <c r="D5" s="75"/>
      <c r="E5" s="75"/>
      <c r="F5" s="75">
        <v>2019</v>
      </c>
      <c r="G5" s="75"/>
      <c r="H5" s="76"/>
    </row>
    <row r="6" spans="2:9" ht="69" customHeight="1" thickBot="1" x14ac:dyDescent="0.25">
      <c r="B6" s="74"/>
      <c r="C6" s="22" t="s">
        <v>23</v>
      </c>
      <c r="D6" s="22" t="s">
        <v>24</v>
      </c>
      <c r="E6" s="23" t="s">
        <v>25</v>
      </c>
      <c r="F6" s="22" t="s">
        <v>23</v>
      </c>
      <c r="G6" s="22" t="s">
        <v>24</v>
      </c>
      <c r="H6" s="24" t="s">
        <v>25</v>
      </c>
    </row>
    <row r="7" spans="2:9" ht="13.5" thickTop="1" x14ac:dyDescent="0.2">
      <c r="G7" s="18"/>
    </row>
    <row r="8" spans="2:9" x14ac:dyDescent="0.2">
      <c r="B8" s="25" t="s">
        <v>1</v>
      </c>
      <c r="F8" s="40" t="s">
        <v>2</v>
      </c>
      <c r="G8" s="41"/>
    </row>
    <row r="9" spans="2:9" x14ac:dyDescent="0.2">
      <c r="B9" s="29" t="s">
        <v>3</v>
      </c>
      <c r="C9" s="54">
        <v>123783</v>
      </c>
      <c r="D9" s="18">
        <f>(C9/C$9)*100</f>
        <v>100</v>
      </c>
      <c r="E9" s="18">
        <f>(C9-F9)/F9*100</f>
        <v>-28.516071655444037</v>
      </c>
      <c r="F9" s="54">
        <v>173162</v>
      </c>
      <c r="G9" s="42">
        <f>(F9/F$9)*100</f>
        <v>100</v>
      </c>
      <c r="H9" s="79">
        <v>-1.7899106776832784E-2</v>
      </c>
      <c r="I9" s="30"/>
    </row>
    <row r="10" spans="2:9" x14ac:dyDescent="0.2">
      <c r="B10" s="29" t="s">
        <v>4</v>
      </c>
      <c r="C10" s="54">
        <v>24987738</v>
      </c>
      <c r="D10" s="18">
        <f>(C10/C$10)*100</f>
        <v>100</v>
      </c>
      <c r="E10" s="18">
        <f>(C10-F10)/F10*100</f>
        <v>-39.909949107848895</v>
      </c>
      <c r="F10" s="54">
        <v>41583819</v>
      </c>
      <c r="G10" s="18">
        <f>(F10/F$10)*100</f>
        <v>100</v>
      </c>
      <c r="H10" s="68">
        <v>1.2152700489631973</v>
      </c>
      <c r="I10" s="30"/>
    </row>
    <row r="11" spans="2:9" x14ac:dyDescent="0.2">
      <c r="B11" s="29" t="s">
        <v>5</v>
      </c>
      <c r="C11" s="54">
        <v>275814297.61800003</v>
      </c>
      <c r="D11" s="18">
        <f>(C11/C$11)*100</f>
        <v>100</v>
      </c>
      <c r="E11" s="18">
        <f>(C11-F11)/F11*100</f>
        <v>-43.918216043860646</v>
      </c>
      <c r="F11" s="54">
        <v>491807282.43899995</v>
      </c>
      <c r="G11" s="42">
        <f>(F11/F$11)*100</f>
        <v>100</v>
      </c>
      <c r="H11" s="68">
        <v>3.3189643104866406</v>
      </c>
      <c r="I11" s="30"/>
    </row>
    <row r="12" spans="2:9" ht="15" x14ac:dyDescent="0.2">
      <c r="B12" s="31" t="s">
        <v>28</v>
      </c>
      <c r="C12" s="55">
        <f>(C11-'NON-RESIDENTIAL (2)'!C45-'NON-RESIDENTIAL (2)'!C55)/'RESIDENTIAL (2)'!C10*1000</f>
        <v>10347.826840428696</v>
      </c>
      <c r="D12" s="18"/>
      <c r="E12" s="18">
        <f>(C12-F12)/F12*100</f>
        <v>-7.1196854903216922</v>
      </c>
      <c r="F12" s="55">
        <f>(F11-'[1]NON-RESIDENTIAL'!F44-'[1]NON-RESIDENTIAL'!F54)/[1]RESIDENTIAL!F10*1000</f>
        <v>11141.033377261478</v>
      </c>
      <c r="G12" s="28"/>
      <c r="H12" s="68">
        <v>2.85415899025246</v>
      </c>
      <c r="I12" s="30"/>
    </row>
    <row r="13" spans="2:9" x14ac:dyDescent="0.2">
      <c r="B13" s="29"/>
      <c r="C13" s="56"/>
      <c r="D13" s="28"/>
      <c r="E13" s="28"/>
      <c r="F13" s="56"/>
      <c r="G13" s="28"/>
      <c r="H13" s="67"/>
      <c r="I13" s="43"/>
    </row>
    <row r="14" spans="2:9" x14ac:dyDescent="0.2">
      <c r="B14" s="25" t="s">
        <v>6</v>
      </c>
      <c r="C14" s="26"/>
      <c r="D14" s="44"/>
      <c r="E14" s="44"/>
      <c r="F14" s="26"/>
      <c r="G14" s="28"/>
      <c r="H14" s="67"/>
      <c r="I14" s="26"/>
    </row>
    <row r="15" spans="2:9" x14ac:dyDescent="0.2">
      <c r="B15" s="29" t="s">
        <v>3</v>
      </c>
      <c r="C15" s="57">
        <v>87419</v>
      </c>
      <c r="D15" s="18">
        <f>(C15/C$9)*100</f>
        <v>70.62278341937099</v>
      </c>
      <c r="E15" s="18">
        <f>(C15-F15)/F15*100</f>
        <v>-29.656809495071414</v>
      </c>
      <c r="F15" s="57">
        <v>124275</v>
      </c>
      <c r="G15" s="18">
        <f>(F15/F$9)*100</f>
        <v>71.768055347016087</v>
      </c>
      <c r="H15" s="68">
        <v>-1.703723038226989</v>
      </c>
      <c r="I15" s="30"/>
    </row>
    <row r="16" spans="2:9" x14ac:dyDescent="0.2">
      <c r="B16" s="29" t="s">
        <v>4</v>
      </c>
      <c r="C16" s="57">
        <v>12401694</v>
      </c>
      <c r="D16" s="18">
        <f>(C16/C$10)*100</f>
        <v>49.631119071282079</v>
      </c>
      <c r="E16" s="18">
        <f>(C16-F16)/F16*100</f>
        <v>-38.027275867279755</v>
      </c>
      <c r="F16" s="57">
        <v>20011536</v>
      </c>
      <c r="G16" s="18">
        <f>(F16/F$10)*100</f>
        <v>48.123372218410246</v>
      </c>
      <c r="H16" s="68">
        <v>-12.846931108239332</v>
      </c>
      <c r="I16" s="30"/>
    </row>
    <row r="17" spans="2:10" x14ac:dyDescent="0.2">
      <c r="B17" s="29" t="s">
        <v>5</v>
      </c>
      <c r="C17" s="57">
        <v>131084662.54700001</v>
      </c>
      <c r="D17" s="18">
        <f>(C17/C$11)*100</f>
        <v>47.52642037743486</v>
      </c>
      <c r="E17" s="18">
        <f>(C17-F17)/F17*100</f>
        <v>-41.95128421065445</v>
      </c>
      <c r="F17" s="57">
        <v>225818367.83899999</v>
      </c>
      <c r="G17" s="18">
        <f>(F17/F$11)*100</f>
        <v>45.916027660084268</v>
      </c>
      <c r="H17" s="68">
        <v>-12.275288678945081</v>
      </c>
      <c r="I17" s="30"/>
      <c r="J17" s="32"/>
    </row>
    <row r="18" spans="2:10" x14ac:dyDescent="0.2">
      <c r="B18" s="31" t="s">
        <v>22</v>
      </c>
      <c r="C18" s="55">
        <f>C17/C16*1000</f>
        <v>10569.89976909606</v>
      </c>
      <c r="D18" s="18"/>
      <c r="E18" s="18">
        <f>(C18-F18)/F18*100</f>
        <v>-6.3318312988324843</v>
      </c>
      <c r="F18" s="55">
        <f>F17/F16*1000</f>
        <v>11284.409544524717</v>
      </c>
      <c r="G18" s="28"/>
      <c r="H18" s="67">
        <v>0.6559062538625936</v>
      </c>
      <c r="I18" s="43"/>
    </row>
    <row r="19" spans="2:10" x14ac:dyDescent="0.2">
      <c r="B19" s="31" t="s">
        <v>7</v>
      </c>
      <c r="C19" s="58">
        <f>C16/C15</f>
        <v>141.86497214564341</v>
      </c>
      <c r="D19" s="28"/>
      <c r="E19" s="18">
        <f>(C19-F19)/F19*100</f>
        <v>-11.899469319097568</v>
      </c>
      <c r="F19" s="58">
        <f>F16/F15</f>
        <v>161.02624019312009</v>
      </c>
      <c r="G19" s="45"/>
      <c r="H19" s="67">
        <v>-11.33634804331999</v>
      </c>
      <c r="I19" s="43"/>
    </row>
    <row r="20" spans="2:10" ht="5.0999999999999996" customHeight="1" x14ac:dyDescent="0.2">
      <c r="B20" s="29"/>
      <c r="C20" s="55"/>
      <c r="D20" s="28"/>
      <c r="E20" s="28"/>
      <c r="F20" s="55"/>
      <c r="G20" s="28"/>
      <c r="H20" s="67"/>
      <c r="I20" s="43"/>
    </row>
    <row r="21" spans="2:10" x14ac:dyDescent="0.2">
      <c r="B21" s="25" t="s">
        <v>8</v>
      </c>
      <c r="C21" s="55"/>
      <c r="D21" s="28"/>
      <c r="E21" s="28"/>
      <c r="F21" s="55"/>
      <c r="G21" s="28"/>
      <c r="H21" s="67"/>
      <c r="I21" s="43"/>
    </row>
    <row r="22" spans="2:10" x14ac:dyDescent="0.2">
      <c r="B22" s="29" t="s">
        <v>3</v>
      </c>
      <c r="C22" s="55">
        <v>77314</v>
      </c>
      <c r="D22" s="18">
        <f>(C22/C$15)*100</f>
        <v>88.440727988194794</v>
      </c>
      <c r="E22" s="18">
        <f>(C22-F22)/F22*100</f>
        <v>-26.782518111653015</v>
      </c>
      <c r="F22" s="55">
        <v>105595</v>
      </c>
      <c r="G22" s="18">
        <f>(F22/F$15)*100</f>
        <v>84.968819151076246</v>
      </c>
      <c r="H22" s="67">
        <v>-0.83766093513762252</v>
      </c>
      <c r="I22" s="30"/>
    </row>
    <row r="23" spans="2:10" x14ac:dyDescent="0.2">
      <c r="B23" s="29" t="s">
        <v>4</v>
      </c>
      <c r="C23" s="55">
        <v>8239418</v>
      </c>
      <c r="D23" s="18">
        <f>(C23/C$16)*100</f>
        <v>66.437843088210371</v>
      </c>
      <c r="E23" s="18">
        <f>(C23-F23)/F23*100</f>
        <v>-25.784454726265359</v>
      </c>
      <c r="F23" s="55">
        <v>11102011</v>
      </c>
      <c r="G23" s="18">
        <f>(F23/F$16)*100</f>
        <v>55.478055257727341</v>
      </c>
      <c r="H23" s="67">
        <v>3.0314625219018203</v>
      </c>
      <c r="I23" s="30"/>
    </row>
    <row r="24" spans="2:10" x14ac:dyDescent="0.2">
      <c r="B24" s="29" t="s">
        <v>5</v>
      </c>
      <c r="C24" s="55">
        <v>81722686.194999993</v>
      </c>
      <c r="D24" s="18">
        <f>(C24/C$17)*100</f>
        <v>62.343438665601759</v>
      </c>
      <c r="E24" s="18">
        <f>(C24-F24)/F24*100</f>
        <v>-27.288769288214354</v>
      </c>
      <c r="F24" s="55">
        <v>112393485.016</v>
      </c>
      <c r="G24" s="18">
        <f>(F24/F$17)*100</f>
        <v>49.771631108472249</v>
      </c>
      <c r="H24" s="67">
        <v>10.416402037209036</v>
      </c>
      <c r="I24" s="30"/>
    </row>
    <row r="25" spans="2:10" x14ac:dyDescent="0.2">
      <c r="B25" s="31" t="s">
        <v>22</v>
      </c>
      <c r="C25" s="55">
        <f>C24/C23*1000</f>
        <v>9918.5022771025815</v>
      </c>
      <c r="D25" s="28"/>
      <c r="E25" s="18">
        <f>(C25-F25)/F25*100</f>
        <v>-2.026953458875115</v>
      </c>
      <c r="F25" s="55">
        <f>F24/F23*1000</f>
        <v>10123.705067127028</v>
      </c>
      <c r="G25" s="28"/>
      <c r="H25" s="67">
        <v>7.1676547479245807</v>
      </c>
      <c r="I25" s="43"/>
    </row>
    <row r="26" spans="2:10" x14ac:dyDescent="0.2">
      <c r="B26" s="31" t="s">
        <v>7</v>
      </c>
      <c r="C26" s="58">
        <f>C23/C22</f>
        <v>106.57084098610859</v>
      </c>
      <c r="D26" s="28"/>
      <c r="E26" s="18">
        <f>(C26-F26)/F26*100</f>
        <v>1.3631490180304842</v>
      </c>
      <c r="F26" s="58">
        <f>F23/F22</f>
        <v>105.13765803305081</v>
      </c>
      <c r="G26" s="45"/>
      <c r="H26" s="67">
        <v>3.9018073731687983</v>
      </c>
      <c r="I26" s="43"/>
    </row>
    <row r="27" spans="2:10" ht="5.0999999999999996" customHeight="1" x14ac:dyDescent="0.2">
      <c r="B27" s="29"/>
      <c r="C27" s="55"/>
      <c r="D27" s="18"/>
      <c r="E27" s="18"/>
      <c r="F27" s="55"/>
      <c r="G27" s="28"/>
      <c r="H27" s="67"/>
      <c r="I27" s="43"/>
    </row>
    <row r="28" spans="2:10" x14ac:dyDescent="0.2">
      <c r="B28" s="25" t="s">
        <v>9</v>
      </c>
      <c r="C28" s="55"/>
      <c r="D28" s="18"/>
      <c r="E28" s="18"/>
      <c r="F28" s="55"/>
      <c r="G28" s="28"/>
      <c r="H28" s="67"/>
      <c r="I28" s="43"/>
    </row>
    <row r="29" spans="2:10" x14ac:dyDescent="0.2">
      <c r="B29" s="29" t="s">
        <v>3</v>
      </c>
      <c r="C29" s="55">
        <v>2236</v>
      </c>
      <c r="D29" s="18">
        <f>(C29/C$15)*100</f>
        <v>2.5577963600590259</v>
      </c>
      <c r="E29" s="18">
        <f>(C29-F29)/F29*100</f>
        <v>-40.909090909090914</v>
      </c>
      <c r="F29" s="55">
        <v>3784</v>
      </c>
      <c r="G29" s="18">
        <f>(F29/F$15)*100</f>
        <v>3.0448601890967613</v>
      </c>
      <c r="H29" s="67">
        <v>71.376811594202891</v>
      </c>
      <c r="I29" s="30"/>
    </row>
    <row r="30" spans="2:10" x14ac:dyDescent="0.2">
      <c r="B30" s="29" t="s">
        <v>4</v>
      </c>
      <c r="C30" s="55">
        <v>254576</v>
      </c>
      <c r="D30" s="18">
        <f>(C30/C$16)*100</f>
        <v>2.052751825678008</v>
      </c>
      <c r="E30" s="18">
        <f>(C30-F30)/F30*100</f>
        <v>-34.837552056803666</v>
      </c>
      <c r="F30" s="55">
        <v>390679</v>
      </c>
      <c r="G30" s="18">
        <f>(F30/F$16)*100</f>
        <v>1.9522689312804375</v>
      </c>
      <c r="H30" s="67">
        <v>19.280007083298987</v>
      </c>
      <c r="I30" s="30"/>
    </row>
    <row r="31" spans="2:10" x14ac:dyDescent="0.2">
      <c r="B31" s="29" t="s">
        <v>5</v>
      </c>
      <c r="C31" s="55">
        <v>2495415.0860000001</v>
      </c>
      <c r="D31" s="18">
        <f>(C31/C$17)*100</f>
        <v>1.9036667124235658</v>
      </c>
      <c r="E31" s="18">
        <f>(C31-F31)/F31*100</f>
        <v>-42.670431409331421</v>
      </c>
      <c r="F31" s="55">
        <v>4352753.9929999998</v>
      </c>
      <c r="G31" s="18">
        <f>(F31/F$17)*100</f>
        <v>1.9275464766902177</v>
      </c>
      <c r="H31" s="67">
        <v>31.488614991797427</v>
      </c>
      <c r="I31" s="30"/>
    </row>
    <row r="32" spans="2:10" x14ac:dyDescent="0.2">
      <c r="B32" s="31" t="s">
        <v>22</v>
      </c>
      <c r="C32" s="55">
        <f>C31/C30*1000</f>
        <v>9802.240140468859</v>
      </c>
      <c r="D32" s="28"/>
      <c r="E32" s="18">
        <f>(C32-F32)/F32*100</f>
        <v>-12.020541891483056</v>
      </c>
      <c r="F32" s="55">
        <f>F31/F30*1000</f>
        <v>11141.510019734871</v>
      </c>
      <c r="G32" s="28"/>
      <c r="H32" s="67">
        <v>10.235250824534722</v>
      </c>
      <c r="I32" s="43"/>
    </row>
    <row r="33" spans="2:9" x14ac:dyDescent="0.2">
      <c r="B33" s="31" t="s">
        <v>7</v>
      </c>
      <c r="C33" s="58">
        <f>C30/C29</f>
        <v>113.85330948121646</v>
      </c>
      <c r="D33" s="28"/>
      <c r="E33" s="18">
        <f>(C33-F33)/F33*100</f>
        <v>10.274911903870718</v>
      </c>
      <c r="F33" s="58">
        <f>F30/F29</f>
        <v>103.24497885835095</v>
      </c>
      <c r="G33" s="45"/>
      <c r="H33" s="67">
        <v>-30.398981067673326</v>
      </c>
      <c r="I33" s="43"/>
    </row>
    <row r="34" spans="2:9" ht="5.0999999999999996" customHeight="1" x14ac:dyDescent="0.2">
      <c r="B34" s="31"/>
      <c r="C34" s="55"/>
      <c r="D34" s="28"/>
      <c r="E34" s="28"/>
      <c r="F34" s="55"/>
      <c r="G34" s="28"/>
      <c r="H34" s="67"/>
      <c r="I34" s="43"/>
    </row>
    <row r="35" spans="2:9" x14ac:dyDescent="0.2">
      <c r="B35" s="46" t="s">
        <v>10</v>
      </c>
      <c r="C35" s="55"/>
      <c r="D35" s="28"/>
      <c r="E35" s="28"/>
      <c r="F35" s="55"/>
      <c r="G35" s="28"/>
      <c r="H35" s="67"/>
      <c r="I35" s="43"/>
    </row>
    <row r="36" spans="2:9" x14ac:dyDescent="0.2">
      <c r="B36" s="29" t="s">
        <v>3</v>
      </c>
      <c r="C36" s="55">
        <v>7683</v>
      </c>
      <c r="D36" s="18">
        <f>(C36/C$15)*100</f>
        <v>8.7887072604353751</v>
      </c>
      <c r="E36" s="18">
        <f>(C36-F36)/F36*100</f>
        <v>-47.017447072615681</v>
      </c>
      <c r="F36" s="55">
        <v>14501</v>
      </c>
      <c r="G36" s="18">
        <f>(F36/F$15)*100</f>
        <v>11.668477167571917</v>
      </c>
      <c r="H36" s="67">
        <v>-16.198566805362923</v>
      </c>
      <c r="I36" s="30"/>
    </row>
    <row r="37" spans="2:9" x14ac:dyDescent="0.2">
      <c r="B37" s="29" t="s">
        <v>4</v>
      </c>
      <c r="C37" s="55">
        <v>2037745</v>
      </c>
      <c r="D37" s="18">
        <f>(C37/C$16)*100</f>
        <v>16.431182707781694</v>
      </c>
      <c r="E37" s="18">
        <f>(C37-F37)/F37*100</f>
        <v>-48.434168789152103</v>
      </c>
      <c r="F37" s="55">
        <v>3951735</v>
      </c>
      <c r="G37" s="18">
        <f>(F37/F$16)*100</f>
        <v>19.747284766146887</v>
      </c>
      <c r="H37" s="67">
        <v>-12.726199399554854</v>
      </c>
      <c r="I37" s="30"/>
    </row>
    <row r="38" spans="2:9" x14ac:dyDescent="0.2">
      <c r="B38" s="29" t="s">
        <v>5</v>
      </c>
      <c r="C38" s="55">
        <v>19618973.034000002</v>
      </c>
      <c r="D38" s="18">
        <f>(C38/C$17)*100</f>
        <v>14.966642666502405</v>
      </c>
      <c r="E38" s="18">
        <f>(C38-F38)/F38*100</f>
        <v>-44.646730925898872</v>
      </c>
      <c r="F38" s="55">
        <v>35443205.726000004</v>
      </c>
      <c r="G38" s="18">
        <f>(F38/F$17)*100</f>
        <v>15.695448543525774</v>
      </c>
      <c r="H38" s="67">
        <v>-11.60229620022813</v>
      </c>
      <c r="I38" s="30"/>
    </row>
    <row r="39" spans="2:9" x14ac:dyDescent="0.2">
      <c r="B39" s="31" t="s">
        <v>22</v>
      </c>
      <c r="C39" s="55">
        <f>C38/C37*1000</f>
        <v>9627.7861233863914</v>
      </c>
      <c r="D39" s="28"/>
      <c r="E39" s="18">
        <f>(C39-F39)/F39*100</f>
        <v>7.3448595209621592</v>
      </c>
      <c r="F39" s="55">
        <f>F38/F37*1000</f>
        <v>8969.0239163304232</v>
      </c>
      <c r="G39" s="28"/>
      <c r="H39" s="67">
        <v>1.2877899112840836</v>
      </c>
      <c r="I39" s="43"/>
    </row>
    <row r="40" spans="2:9" x14ac:dyDescent="0.2">
      <c r="B40" s="31" t="s">
        <v>7</v>
      </c>
      <c r="C40" s="58">
        <f>C37/C36</f>
        <v>265.22777560848624</v>
      </c>
      <c r="D40" s="28"/>
      <c r="E40" s="18">
        <f>(C40-F40)/F40*100</f>
        <v>-2.6739400769874764</v>
      </c>
      <c r="F40" s="58">
        <f>F37/F36</f>
        <v>272.51465416178195</v>
      </c>
      <c r="G40" s="45"/>
      <c r="H40" s="67">
        <v>4.1435656568583354</v>
      </c>
      <c r="I40" s="43"/>
    </row>
    <row r="41" spans="2:9" ht="5.0999999999999996" customHeight="1" x14ac:dyDescent="0.2">
      <c r="B41" s="31"/>
      <c r="C41" s="55"/>
      <c r="D41" s="28"/>
      <c r="E41" s="28"/>
      <c r="F41" s="55"/>
      <c r="G41" s="28"/>
      <c r="H41" s="67"/>
      <c r="I41" s="43"/>
    </row>
    <row r="42" spans="2:9" x14ac:dyDescent="0.2">
      <c r="B42" s="46" t="s">
        <v>11</v>
      </c>
      <c r="C42" s="55"/>
      <c r="D42" s="28"/>
      <c r="E42" s="28"/>
      <c r="F42" s="55"/>
      <c r="G42" s="28"/>
      <c r="H42" s="67"/>
      <c r="I42" s="43"/>
    </row>
    <row r="43" spans="2:9" x14ac:dyDescent="0.2">
      <c r="B43" s="29" t="s">
        <v>3</v>
      </c>
      <c r="C43" s="55">
        <v>72</v>
      </c>
      <c r="D43" s="18">
        <f>(C43/C$15)*100</f>
        <v>8.2361957926766496E-2</v>
      </c>
      <c r="E43" s="18">
        <f>(C43-F43)/F43*100</f>
        <v>-59.322033898305079</v>
      </c>
      <c r="F43" s="55">
        <v>177</v>
      </c>
      <c r="G43" s="18">
        <f>(F43/F$15)*100</f>
        <v>0.1424260712130356</v>
      </c>
      <c r="H43" s="67">
        <v>-18.433179723502306</v>
      </c>
      <c r="I43" s="30"/>
    </row>
    <row r="44" spans="2:9" x14ac:dyDescent="0.2">
      <c r="B44" s="29" t="s">
        <v>4</v>
      </c>
      <c r="C44" s="55">
        <v>1846059</v>
      </c>
      <c r="D44" s="18">
        <f>(C44/C$16)*100</f>
        <v>14.88553902394302</v>
      </c>
      <c r="E44" s="18">
        <f>(C44-F44)/F44*100</f>
        <v>-59.016457496696006</v>
      </c>
      <c r="F44" s="55">
        <v>4504391</v>
      </c>
      <c r="G44" s="18">
        <f>(F44/F$16)*100</f>
        <v>22.508971825051312</v>
      </c>
      <c r="H44" s="67">
        <v>-38.193134901669893</v>
      </c>
      <c r="I44" s="30"/>
    </row>
    <row r="45" spans="2:9" x14ac:dyDescent="0.2">
      <c r="B45" s="29" t="s">
        <v>5</v>
      </c>
      <c r="C45" s="55">
        <v>27024681.590999998</v>
      </c>
      <c r="D45" s="18">
        <f>(C45/C$17)*100</f>
        <v>20.616204112598133</v>
      </c>
      <c r="E45" s="18">
        <f>(C45-F45)/F45*100</f>
        <v>-63.054790897325638</v>
      </c>
      <c r="F45" s="55">
        <v>73148000.099000007</v>
      </c>
      <c r="G45" s="18">
        <f>(F45/F$17)*100</f>
        <v>32.392404922150433</v>
      </c>
      <c r="H45" s="67">
        <v>-34.580164802237547</v>
      </c>
      <c r="I45" s="30"/>
    </row>
    <row r="46" spans="2:9" x14ac:dyDescent="0.2">
      <c r="B46" s="31" t="s">
        <v>22</v>
      </c>
      <c r="C46" s="55">
        <f>C45/C44*1000</f>
        <v>14639.121279980758</v>
      </c>
      <c r="D46" s="28"/>
      <c r="E46" s="18">
        <f>(C46-F46)/F46*100</f>
        <v>-9.8535488978388841</v>
      </c>
      <c r="F46" s="55">
        <f>F45/F44*1000</f>
        <v>16239.26521898299</v>
      </c>
      <c r="G46" s="28"/>
      <c r="H46" s="67">
        <v>5.8455805737507767</v>
      </c>
      <c r="I46" s="43"/>
    </row>
    <row r="47" spans="2:9" x14ac:dyDescent="0.2">
      <c r="B47" s="31" t="s">
        <v>7</v>
      </c>
      <c r="C47" s="58">
        <f>C44/C43</f>
        <v>25639.708333333332</v>
      </c>
      <c r="D47" s="28"/>
      <c r="E47" s="18">
        <f>(C47-F47)/F47*100</f>
        <v>0.7512086539556605</v>
      </c>
      <c r="F47" s="58">
        <f>F44/F43</f>
        <v>25448.536723163841</v>
      </c>
      <c r="G47" s="45"/>
      <c r="H47" s="67">
        <v>-24.225481772103759</v>
      </c>
      <c r="I47" s="43"/>
    </row>
    <row r="48" spans="2:9" ht="5.0999999999999996" customHeight="1" x14ac:dyDescent="0.2">
      <c r="B48" s="31"/>
      <c r="C48" s="55"/>
      <c r="D48" s="28"/>
      <c r="E48" s="28"/>
      <c r="F48" s="55"/>
      <c r="G48" s="28"/>
      <c r="H48" s="67"/>
      <c r="I48" s="43"/>
    </row>
    <row r="49" spans="2:9" x14ac:dyDescent="0.2">
      <c r="B49" s="25" t="s">
        <v>12</v>
      </c>
      <c r="C49" s="55"/>
      <c r="D49" s="28"/>
      <c r="E49" s="28"/>
      <c r="F49" s="55"/>
      <c r="G49" s="28"/>
      <c r="H49" s="67"/>
      <c r="I49" s="43"/>
    </row>
    <row r="50" spans="2:9" x14ac:dyDescent="0.2">
      <c r="B50" s="29" t="s">
        <v>3</v>
      </c>
      <c r="C50" s="47">
        <v>114</v>
      </c>
      <c r="D50" s="18">
        <f>(C50/C$15)*100</f>
        <v>0.13040643338404695</v>
      </c>
      <c r="E50" s="18">
        <f>(C50-F50)/F50*100</f>
        <v>-47.706422018348626</v>
      </c>
      <c r="F50" s="47">
        <v>218</v>
      </c>
      <c r="G50" s="18">
        <f>(F50/F$15)*100</f>
        <v>0.17541742104204386</v>
      </c>
      <c r="H50" s="67">
        <v>2.3474178403755865</v>
      </c>
      <c r="I50" s="30"/>
    </row>
    <row r="51" spans="2:9" x14ac:dyDescent="0.2">
      <c r="B51" s="29" t="s">
        <v>4</v>
      </c>
      <c r="C51" s="48">
        <v>23896</v>
      </c>
      <c r="D51" s="18">
        <f>(C51/C$16)*100</f>
        <v>0.19268335438690876</v>
      </c>
      <c r="E51" s="18">
        <f>(C51-F51)/F51*100</f>
        <v>-61.900510204081641</v>
      </c>
      <c r="F51" s="48">
        <v>62720</v>
      </c>
      <c r="G51" s="18">
        <f>(F51/F$16)*100</f>
        <v>0.31341921979402282</v>
      </c>
      <c r="H51" s="67">
        <v>47.047101024546926</v>
      </c>
      <c r="I51" s="30"/>
    </row>
    <row r="52" spans="2:9" x14ac:dyDescent="0.2">
      <c r="B52" s="29" t="s">
        <v>5</v>
      </c>
      <c r="C52" s="49">
        <v>222906.641</v>
      </c>
      <c r="D52" s="18">
        <f>(C52/C$17)*100</f>
        <v>0.17004784287412536</v>
      </c>
      <c r="E52" s="18">
        <f>(C52-F52)/F52*100</f>
        <v>-53.650243660105211</v>
      </c>
      <c r="F52" s="49">
        <v>480923.005</v>
      </c>
      <c r="G52" s="18">
        <f>(F52/F$17)*100</f>
        <v>0.2129689491613366</v>
      </c>
      <c r="H52" s="67">
        <v>17.939771773008172</v>
      </c>
      <c r="I52" s="30"/>
    </row>
    <row r="53" spans="2:9" x14ac:dyDescent="0.2">
      <c r="B53" s="50" t="s">
        <v>22</v>
      </c>
      <c r="C53" s="55">
        <f>C52/C51*1000</f>
        <v>9328.1989035821898</v>
      </c>
      <c r="D53" s="51"/>
      <c r="E53" s="52">
        <f>(C53-F53)/F53*100</f>
        <v>21.654532877393752</v>
      </c>
      <c r="F53" s="55">
        <f>F52/F51*1000</f>
        <v>7667.777503188775</v>
      </c>
      <c r="G53" s="51"/>
      <c r="H53" s="67">
        <v>-19.794561775603999</v>
      </c>
      <c r="I53" s="43"/>
    </row>
  </sheetData>
  <mergeCells count="6">
    <mergeCell ref="B1:H1"/>
    <mergeCell ref="B2:H2"/>
    <mergeCell ref="B4:H4"/>
    <mergeCell ref="B5:B6"/>
    <mergeCell ref="C5:E5"/>
    <mergeCell ref="F5:H5"/>
  </mergeCells>
  <printOptions horizontalCentered="1"/>
  <pageMargins left="0.74803149606299202" right="0.74803149606299202" top="0.59055118110236204" bottom="0.59055118110236204" header="0.511811023622047" footer="0.511811023622047"/>
  <pageSetup paperSize="9" scale="65" firstPageNumber="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1"/>
  <sheetViews>
    <sheetView zoomScale="90" zoomScaleNormal="90" zoomScaleSheetLayoutView="70" workbookViewId="0">
      <selection activeCell="C47" sqref="C47"/>
    </sheetView>
  </sheetViews>
  <sheetFormatPr defaultRowHeight="15" x14ac:dyDescent="0.2"/>
  <cols>
    <col min="1" max="1" width="1.25" style="2" customWidth="1"/>
    <col min="2" max="2" width="24.25" style="10" customWidth="1"/>
    <col min="3" max="3" width="10.625" style="10" customWidth="1"/>
    <col min="4" max="4" width="8.625" style="10" customWidth="1"/>
    <col min="5" max="5" width="9.625" style="10" customWidth="1"/>
    <col min="6" max="6" width="10.625" style="12" customWidth="1"/>
    <col min="7" max="7" width="8.625" style="12" customWidth="1"/>
    <col min="8" max="8" width="9.625" style="18" customWidth="1"/>
    <col min="9" max="9" width="10.125" style="2" customWidth="1"/>
    <col min="10" max="10" width="10.5" style="2" customWidth="1"/>
    <col min="11" max="11" width="13.625" style="2" customWidth="1"/>
    <col min="12" max="12" width="12.375" style="2" customWidth="1"/>
    <col min="13" max="16384" width="9" style="2"/>
  </cols>
  <sheetData>
    <row r="1" spans="2:11" s="53" customFormat="1" ht="15.75" x14ac:dyDescent="0.2">
      <c r="B1" s="82" t="s">
        <v>34</v>
      </c>
      <c r="C1" s="82"/>
      <c r="D1" s="82"/>
      <c r="E1" s="82"/>
      <c r="F1" s="82"/>
      <c r="G1" s="82"/>
      <c r="H1" s="82"/>
    </row>
    <row r="2" spans="2:11" s="53" customFormat="1" ht="15.75" x14ac:dyDescent="0.2">
      <c r="B2" s="71"/>
      <c r="C2" s="71"/>
      <c r="D2" s="71"/>
      <c r="E2" s="71"/>
      <c r="F2" s="71"/>
      <c r="G2" s="71"/>
      <c r="H2" s="71"/>
    </row>
    <row r="3" spans="2:11" s="1" customFormat="1" ht="4.5" customHeight="1" x14ac:dyDescent="0.25">
      <c r="B3" s="77"/>
      <c r="C3" s="77"/>
      <c r="D3" s="77"/>
      <c r="E3" s="20"/>
      <c r="F3" s="20"/>
      <c r="G3" s="20"/>
      <c r="H3" s="21"/>
    </row>
    <row r="4" spans="2:11" ht="15.75" thickBot="1" x14ac:dyDescent="0.25">
      <c r="B4" s="72"/>
      <c r="C4" s="72"/>
      <c r="D4" s="72"/>
      <c r="E4" s="72"/>
      <c r="F4" s="72"/>
      <c r="G4" s="72"/>
      <c r="H4" s="72"/>
    </row>
    <row r="5" spans="2:11" ht="16.5" customHeight="1" thickTop="1" x14ac:dyDescent="0.2">
      <c r="B5" s="73" t="s">
        <v>0</v>
      </c>
      <c r="C5" s="75">
        <v>2020</v>
      </c>
      <c r="D5" s="75"/>
      <c r="E5" s="75"/>
      <c r="F5" s="75">
        <v>2019</v>
      </c>
      <c r="G5" s="75"/>
      <c r="H5" s="76"/>
    </row>
    <row r="6" spans="2:11" ht="69" customHeight="1" thickBot="1" x14ac:dyDescent="0.25">
      <c r="B6" s="74"/>
      <c r="C6" s="22" t="s">
        <v>23</v>
      </c>
      <c r="D6" s="22" t="s">
        <v>24</v>
      </c>
      <c r="E6" s="23" t="s">
        <v>25</v>
      </c>
      <c r="F6" s="22" t="s">
        <v>23</v>
      </c>
      <c r="G6" s="22" t="s">
        <v>24</v>
      </c>
      <c r="H6" s="24" t="s">
        <v>25</v>
      </c>
    </row>
    <row r="7" spans="2:11" ht="5.0999999999999996" customHeight="1" thickTop="1" x14ac:dyDescent="0.2">
      <c r="G7" s="18"/>
    </row>
    <row r="8" spans="2:11" x14ac:dyDescent="0.2">
      <c r="B8" s="25" t="s">
        <v>13</v>
      </c>
      <c r="C8" s="26"/>
      <c r="D8" s="26"/>
      <c r="E8" s="26"/>
      <c r="F8" s="27"/>
      <c r="G8" s="28"/>
    </row>
    <row r="9" spans="2:11" x14ac:dyDescent="0.2">
      <c r="B9" s="29" t="s">
        <v>3</v>
      </c>
      <c r="C9" s="57">
        <v>19407</v>
      </c>
      <c r="D9" s="78">
        <f>C9/'RESIDENTIAL (2)'!C9*100</f>
        <v>15.678243377523572</v>
      </c>
      <c r="E9" s="18">
        <f>(C9-F9)/F9*100</f>
        <v>-27.175503771248454</v>
      </c>
      <c r="F9" s="57">
        <v>26649</v>
      </c>
      <c r="G9" s="78">
        <f>F9/'RESIDENTIAL (2)'!F9*100</f>
        <v>15.389635139349281</v>
      </c>
      <c r="H9" s="67">
        <v>9.3023255813953494</v>
      </c>
      <c r="I9" s="4"/>
    </row>
    <row r="10" spans="2:11" x14ac:dyDescent="0.2">
      <c r="B10" s="29" t="s">
        <v>4</v>
      </c>
      <c r="C10" s="57">
        <v>12285488</v>
      </c>
      <c r="D10" s="78">
        <f>C10/'RESIDENTIAL (2)'!C10*100</f>
        <v>49.166066972528689</v>
      </c>
      <c r="E10" s="18">
        <f>(C10-F10)/F10*100</f>
        <v>-41.264448503206516</v>
      </c>
      <c r="F10" s="57">
        <v>20916613</v>
      </c>
      <c r="G10" s="78">
        <f>F10/'RESIDENTIAL (2)'!F10*100</f>
        <v>50.299884673892024</v>
      </c>
      <c r="H10" s="67">
        <v>20.144712811085615</v>
      </c>
      <c r="I10" s="4"/>
      <c r="K10" s="30"/>
    </row>
    <row r="11" spans="2:11" x14ac:dyDescent="0.2">
      <c r="B11" s="29" t="s">
        <v>5</v>
      </c>
      <c r="C11" s="57">
        <v>124961618.54000001</v>
      </c>
      <c r="D11" s="78">
        <f>C11/'RESIDENTIAL (2)'!C11*100</f>
        <v>45.306432487075263</v>
      </c>
      <c r="E11" s="18">
        <f>(C11-F11)/F11*100</f>
        <v>-46.411165222497594</v>
      </c>
      <c r="F11" s="57">
        <v>233185922.13999999</v>
      </c>
      <c r="G11" s="78">
        <f>F11/'RESIDENTIAL (2)'!F11*100</f>
        <v>47.414084838998413</v>
      </c>
      <c r="H11" s="67">
        <v>28.490073436025902</v>
      </c>
      <c r="I11" s="4"/>
      <c r="J11" s="6"/>
      <c r="K11" s="30"/>
    </row>
    <row r="12" spans="2:11" x14ac:dyDescent="0.2">
      <c r="B12" s="31" t="s">
        <v>31</v>
      </c>
      <c r="C12" s="59">
        <f>(C11-C45)/C10*1000</f>
        <v>10132.708984535251</v>
      </c>
      <c r="D12" s="56"/>
      <c r="E12" s="18">
        <f>(C12-F12)/F12*100</f>
        <v>-8.4873293788622828</v>
      </c>
      <c r="F12" s="59">
        <f>(F11-F45)/F10*1000</f>
        <v>11072.465611330093</v>
      </c>
      <c r="G12" s="56"/>
      <c r="H12" s="68">
        <v>6.9460906182883546</v>
      </c>
      <c r="I12" s="5"/>
      <c r="K12" s="27"/>
    </row>
    <row r="13" spans="2:11" x14ac:dyDescent="0.2">
      <c r="B13" s="31" t="s">
        <v>7</v>
      </c>
      <c r="C13" s="58">
        <f>C10/C9</f>
        <v>633.04415932395523</v>
      </c>
      <c r="D13" s="63"/>
      <c r="E13" s="18">
        <f>(C13-F13)/F13*100</f>
        <v>-19.34643624269339</v>
      </c>
      <c r="F13" s="58">
        <f>F10/F9</f>
        <v>784.89297909865286</v>
      </c>
      <c r="G13" s="63"/>
      <c r="H13" s="67">
        <v>9.9196308697166344</v>
      </c>
      <c r="I13" s="5"/>
      <c r="K13" s="32"/>
    </row>
    <row r="14" spans="2:11" ht="3" customHeight="1" x14ac:dyDescent="0.2">
      <c r="B14" s="29"/>
      <c r="C14" s="59"/>
      <c r="D14" s="56"/>
      <c r="E14" s="28"/>
      <c r="F14" s="59"/>
      <c r="G14" s="56"/>
      <c r="H14" s="67"/>
      <c r="I14" s="3"/>
    </row>
    <row r="15" spans="2:11" x14ac:dyDescent="0.2">
      <c r="B15" s="25" t="s">
        <v>14</v>
      </c>
      <c r="C15" s="59"/>
      <c r="D15" s="64"/>
      <c r="E15" s="18"/>
      <c r="F15" s="59"/>
      <c r="G15" s="64"/>
      <c r="H15" s="67"/>
    </row>
    <row r="16" spans="2:11" x14ac:dyDescent="0.2">
      <c r="B16" s="29" t="s">
        <v>3</v>
      </c>
      <c r="C16" s="60">
        <v>12418</v>
      </c>
      <c r="D16" s="78">
        <f>(C16/C$9)*100</f>
        <v>63.987221105786574</v>
      </c>
      <c r="E16" s="18">
        <f>(C16-F16)/F16*100</f>
        <v>-23.586240846717125</v>
      </c>
      <c r="F16" s="60">
        <v>16251</v>
      </c>
      <c r="G16" s="78">
        <f>(F16/F$9)*100</f>
        <v>60.98165034335247</v>
      </c>
      <c r="H16" s="67">
        <v>10.74689927763391</v>
      </c>
      <c r="I16" s="4"/>
      <c r="K16" s="6"/>
    </row>
    <row r="17" spans="2:10" x14ac:dyDescent="0.2">
      <c r="B17" s="29" t="s">
        <v>4</v>
      </c>
      <c r="C17" s="60">
        <v>5335884</v>
      </c>
      <c r="D17" s="78">
        <f>(C17/C$10)*100</f>
        <v>43.432413917949376</v>
      </c>
      <c r="E17" s="18">
        <f>(C17-F17)/F17*100</f>
        <v>-53.70603962783219</v>
      </c>
      <c r="F17" s="60">
        <v>11526091</v>
      </c>
      <c r="G17" s="78">
        <f>(F17/F$10)*100</f>
        <v>55.104958914715304</v>
      </c>
      <c r="H17" s="67">
        <v>31.303013201510371</v>
      </c>
      <c r="I17" s="4"/>
    </row>
    <row r="18" spans="2:10" x14ac:dyDescent="0.2">
      <c r="B18" s="29" t="s">
        <v>5</v>
      </c>
      <c r="C18" s="60">
        <v>53884528.472000003</v>
      </c>
      <c r="D18" s="78">
        <f>(C18/C$11)*100</f>
        <v>43.120863111061304</v>
      </c>
      <c r="E18" s="18">
        <f>(C18-F18)/F18*100</f>
        <v>-57.858301450890728</v>
      </c>
      <c r="F18" s="60">
        <v>127865108.259</v>
      </c>
      <c r="G18" s="78">
        <f>(F18/F$11)*100</f>
        <v>54.83397414627477</v>
      </c>
      <c r="H18" s="67">
        <v>31.237338226246976</v>
      </c>
      <c r="I18" s="4"/>
    </row>
    <row r="19" spans="2:10" x14ac:dyDescent="0.2">
      <c r="B19" s="31" t="s">
        <v>22</v>
      </c>
      <c r="C19" s="59">
        <f>C18/C17*1000</f>
        <v>10098.519471562726</v>
      </c>
      <c r="D19" s="64"/>
      <c r="E19" s="18">
        <f>(C19-F19)/F19*100</f>
        <v>-8.9693380943811025</v>
      </c>
      <c r="F19" s="59">
        <f>F18/F17*1000</f>
        <v>11093.536243900904</v>
      </c>
      <c r="G19" s="64"/>
      <c r="H19" s="67">
        <v>-5.0017873666457775E-2</v>
      </c>
      <c r="I19" s="3"/>
    </row>
    <row r="20" spans="2:10" x14ac:dyDescent="0.2">
      <c r="B20" s="31" t="s">
        <v>7</v>
      </c>
      <c r="C20" s="58">
        <f>C17/C16</f>
        <v>429.689483008536</v>
      </c>
      <c r="D20" s="63"/>
      <c r="E20" s="18">
        <f>(C20-F20)/F20*100</f>
        <v>-39.416721693662502</v>
      </c>
      <c r="F20" s="58">
        <f>F17/F16</f>
        <v>709.25426127622916</v>
      </c>
      <c r="G20" s="63"/>
      <c r="H20" s="67">
        <v>18.561344884558682</v>
      </c>
      <c r="I20" s="3"/>
    </row>
    <row r="21" spans="2:10" ht="3" customHeight="1" x14ac:dyDescent="0.2">
      <c r="B21" s="29"/>
      <c r="C21" s="59"/>
      <c r="D21" s="64"/>
      <c r="E21" s="18"/>
      <c r="F21" s="59"/>
      <c r="G21" s="64"/>
      <c r="H21" s="67"/>
      <c r="I21" s="3"/>
    </row>
    <row r="22" spans="2:10" x14ac:dyDescent="0.2">
      <c r="B22" s="25" t="s">
        <v>15</v>
      </c>
      <c r="C22" s="59"/>
      <c r="D22" s="64"/>
      <c r="E22" s="18"/>
      <c r="F22" s="59"/>
      <c r="G22" s="64"/>
      <c r="H22" s="67"/>
    </row>
    <row r="23" spans="2:10" x14ac:dyDescent="0.2">
      <c r="B23" s="29" t="s">
        <v>3</v>
      </c>
      <c r="C23" s="55">
        <v>1874</v>
      </c>
      <c r="D23" s="78">
        <f>(C23/C$9)*100</f>
        <v>9.6563095790178792</v>
      </c>
      <c r="E23" s="18">
        <f>(C23-F23)/F23*100</f>
        <v>-29.256323140807851</v>
      </c>
      <c r="F23" s="55">
        <v>2649</v>
      </c>
      <c r="G23" s="78">
        <f>(F23/F$9)*100</f>
        <v>9.9403354722503661</v>
      </c>
      <c r="H23" s="67">
        <v>0</v>
      </c>
      <c r="I23" s="4"/>
    </row>
    <row r="24" spans="2:10" x14ac:dyDescent="0.2">
      <c r="B24" s="29" t="s">
        <v>4</v>
      </c>
      <c r="C24" s="55">
        <v>2678600</v>
      </c>
      <c r="D24" s="78">
        <f>(C24/C$10)*100</f>
        <v>21.802959719630184</v>
      </c>
      <c r="E24" s="18">
        <f>(C24-F24)/F24*100</f>
        <v>-34.611755774199885</v>
      </c>
      <c r="F24" s="55">
        <v>4096455</v>
      </c>
      <c r="G24" s="78">
        <f>(F24/F$10)*100</f>
        <v>19.584695667506015</v>
      </c>
      <c r="H24" s="67">
        <v>1.0826935348314086</v>
      </c>
      <c r="I24" s="4"/>
    </row>
    <row r="25" spans="2:10" x14ac:dyDescent="0.2">
      <c r="B25" s="29" t="s">
        <v>5</v>
      </c>
      <c r="C25" s="55">
        <v>21522565.131999999</v>
      </c>
      <c r="D25" s="78">
        <f>(C25/C$11)*100</f>
        <v>17.223340561254545</v>
      </c>
      <c r="E25" s="18">
        <f>(C25-F25)/F25*100</f>
        <v>-40.705173553839394</v>
      </c>
      <c r="F25" s="55">
        <v>36297543.009999998</v>
      </c>
      <c r="G25" s="78">
        <f>(F25/F$11)*100</f>
        <v>15.565923824598512</v>
      </c>
      <c r="H25" s="67">
        <v>21.879555380024506</v>
      </c>
      <c r="I25" s="4"/>
      <c r="J25" s="6"/>
    </row>
    <row r="26" spans="2:10" x14ac:dyDescent="0.2">
      <c r="B26" s="31" t="s">
        <v>22</v>
      </c>
      <c r="C26" s="59">
        <f>C25/C24*1000</f>
        <v>8035.0052758903894</v>
      </c>
      <c r="D26" s="64"/>
      <c r="E26" s="18">
        <f>(C26-F26)/F26*100</f>
        <v>-9.31882764522258</v>
      </c>
      <c r="F26" s="59">
        <f>F25/F24*1000</f>
        <v>8860.7205522824006</v>
      </c>
      <c r="G26" s="64"/>
      <c r="H26" s="69">
        <v>20.574107315439573</v>
      </c>
      <c r="I26" s="3"/>
    </row>
    <row r="27" spans="2:10" x14ac:dyDescent="0.2">
      <c r="B27" s="31" t="s">
        <v>7</v>
      </c>
      <c r="C27" s="58">
        <f>C24/C23</f>
        <v>1429.3489861259338</v>
      </c>
      <c r="D27" s="63"/>
      <c r="E27" s="18">
        <f>(C27-F27)/F27*100</f>
        <v>-7.5701926605418901</v>
      </c>
      <c r="F27" s="58">
        <f>F24/F23</f>
        <v>1546.4156285390713</v>
      </c>
      <c r="G27" s="63"/>
      <c r="H27" s="70">
        <v>1.0826935348314155</v>
      </c>
      <c r="I27" s="3"/>
    </row>
    <row r="28" spans="2:10" ht="3" customHeight="1" x14ac:dyDescent="0.2">
      <c r="B28" s="29"/>
      <c r="C28" s="59"/>
      <c r="D28" s="64"/>
      <c r="E28" s="18"/>
      <c r="F28" s="59"/>
      <c r="G28" s="64"/>
      <c r="H28" s="67"/>
      <c r="I28" s="3"/>
    </row>
    <row r="29" spans="2:10" x14ac:dyDescent="0.2">
      <c r="B29" s="25" t="s">
        <v>16</v>
      </c>
      <c r="C29" s="59"/>
      <c r="D29" s="64"/>
      <c r="E29" s="18"/>
      <c r="F29" s="59"/>
      <c r="G29" s="64"/>
      <c r="H29" s="67"/>
    </row>
    <row r="30" spans="2:10" x14ac:dyDescent="0.2">
      <c r="B30" s="29" t="s">
        <v>3</v>
      </c>
      <c r="C30" s="55">
        <v>3805</v>
      </c>
      <c r="D30" s="78">
        <f>(C30/C$9)*100</f>
        <v>19.606327613747617</v>
      </c>
      <c r="E30" s="18">
        <f>(C30-F30)/F30*100</f>
        <v>-35.366060811958555</v>
      </c>
      <c r="F30" s="55">
        <v>5887</v>
      </c>
      <c r="G30" s="78">
        <f>(F30/F$9)*100</f>
        <v>22.090885211452587</v>
      </c>
      <c r="H30" s="67">
        <v>10.284750843012363</v>
      </c>
      <c r="I30" s="4"/>
      <c r="J30" s="8"/>
    </row>
    <row r="31" spans="2:10" x14ac:dyDescent="0.2">
      <c r="B31" s="29" t="s">
        <v>4</v>
      </c>
      <c r="C31" s="55">
        <v>3651020</v>
      </c>
      <c r="D31" s="78">
        <f>(C31/C$10)*100</f>
        <v>29.718152018055775</v>
      </c>
      <c r="E31" s="18">
        <f>(C31-F31)/F31*100</f>
        <v>-11.759189706793659</v>
      </c>
      <c r="F31" s="55">
        <v>4137564</v>
      </c>
      <c r="G31" s="78">
        <f>(F31/F$10)*100</f>
        <v>19.781233223562534</v>
      </c>
      <c r="H31" s="67">
        <v>16.385928926779407</v>
      </c>
      <c r="I31" s="4"/>
    </row>
    <row r="32" spans="2:10" x14ac:dyDescent="0.2">
      <c r="B32" s="29" t="s">
        <v>5</v>
      </c>
      <c r="C32" s="55">
        <v>46080029.288000003</v>
      </c>
      <c r="D32" s="78">
        <f>(C32/C$11)*100</f>
        <v>36.875346067360567</v>
      </c>
      <c r="E32" s="18">
        <f>(C32-F32)/F32*100</f>
        <v>-25.430006865497599</v>
      </c>
      <c r="F32" s="55">
        <v>61794332.211999997</v>
      </c>
      <c r="G32" s="78">
        <f>(F32/F$11)*100</f>
        <v>26.500026950554918</v>
      </c>
      <c r="H32" s="67">
        <v>25.848316931937028</v>
      </c>
      <c r="I32" s="4"/>
    </row>
    <row r="33" spans="2:9" x14ac:dyDescent="0.2">
      <c r="B33" s="31" t="s">
        <v>22</v>
      </c>
      <c r="C33" s="59">
        <f>C32/C31*1000</f>
        <v>12621.138555253052</v>
      </c>
      <c r="D33" s="64"/>
      <c r="E33" s="18">
        <f>(C33-F33)/F33*100</f>
        <v>-15.492624232799541</v>
      </c>
      <c r="F33" s="59">
        <f>F32/F31*1000</f>
        <v>14934.955015076504</v>
      </c>
      <c r="G33" s="64"/>
      <c r="H33" s="67">
        <v>8.1301821383498929</v>
      </c>
      <c r="I33" s="3"/>
    </row>
    <row r="34" spans="2:9" x14ac:dyDescent="0.2">
      <c r="B34" s="31" t="s">
        <v>7</v>
      </c>
      <c r="C34" s="58">
        <f>C31/C30</f>
        <v>959.53219448094615</v>
      </c>
      <c r="D34" s="63"/>
      <c r="E34" s="18">
        <f>(C34-F34)/F34*100</f>
        <v>36.523955373483766</v>
      </c>
      <c r="F34" s="58">
        <f>F31/F30</f>
        <v>702.83064379140478</v>
      </c>
      <c r="G34" s="63"/>
      <c r="H34" s="67">
        <v>5.5322046222436674</v>
      </c>
      <c r="I34" s="3"/>
    </row>
    <row r="35" spans="2:9" ht="3" customHeight="1" x14ac:dyDescent="0.2">
      <c r="B35" s="29"/>
      <c r="C35" s="59"/>
      <c r="D35" s="64"/>
      <c r="E35" s="18"/>
      <c r="F35" s="59"/>
      <c r="G35" s="64"/>
      <c r="H35" s="67"/>
      <c r="I35" s="3"/>
    </row>
    <row r="36" spans="2:9" x14ac:dyDescent="0.2">
      <c r="B36" s="25" t="s">
        <v>17</v>
      </c>
      <c r="C36" s="59"/>
      <c r="D36" s="64"/>
      <c r="E36" s="18"/>
      <c r="F36" s="59"/>
      <c r="G36" s="64"/>
      <c r="H36" s="67"/>
    </row>
    <row r="37" spans="2:9" x14ac:dyDescent="0.2">
      <c r="B37" s="29" t="s">
        <v>3</v>
      </c>
      <c r="C37" s="55">
        <v>796</v>
      </c>
      <c r="D37" s="78">
        <f>(C37/C$9)*100</f>
        <v>4.1016128201164532</v>
      </c>
      <c r="E37" s="18">
        <f>(C37-F37)/F37*100</f>
        <v>-32.485156912637834</v>
      </c>
      <c r="F37" s="55">
        <v>1179</v>
      </c>
      <c r="G37" s="78">
        <f>(F37/F$9)*100</f>
        <v>4.424181019925701</v>
      </c>
      <c r="H37" s="67">
        <v>0.68317677198975235</v>
      </c>
      <c r="I37" s="3"/>
    </row>
    <row r="38" spans="2:9" x14ac:dyDescent="0.2">
      <c r="B38" s="29" t="s">
        <v>4</v>
      </c>
      <c r="C38" s="55">
        <v>619984</v>
      </c>
      <c r="D38" s="78">
        <f>(C38/C$10)*100</f>
        <v>5.0464743443646682</v>
      </c>
      <c r="E38" s="18">
        <f>(C38-F38)/F38*100</f>
        <v>-46.391492283202034</v>
      </c>
      <c r="F38" s="55">
        <v>1156503</v>
      </c>
      <c r="G38" s="78">
        <f>(F38/F$10)*100</f>
        <v>5.5291121942161476</v>
      </c>
      <c r="H38" s="67">
        <v>12.977037342404035</v>
      </c>
      <c r="I38" s="3"/>
    </row>
    <row r="39" spans="2:9" x14ac:dyDescent="0.2">
      <c r="B39" s="29" t="s">
        <v>5</v>
      </c>
      <c r="C39" s="55">
        <v>2998151.7450000001</v>
      </c>
      <c r="D39" s="78">
        <f>(C39/C$11)*100</f>
        <v>2.399258092227972</v>
      </c>
      <c r="E39" s="18">
        <f>(C39-F39)/F39*100</f>
        <v>-46.855365076604087</v>
      </c>
      <c r="F39" s="55">
        <v>5641494.6670000004</v>
      </c>
      <c r="G39" s="78">
        <f>(F39/F$11)*100</f>
        <v>2.4193118586348294</v>
      </c>
      <c r="H39" s="67">
        <v>24.724748828100569</v>
      </c>
      <c r="I39" s="3"/>
    </row>
    <row r="40" spans="2:9" x14ac:dyDescent="0.2">
      <c r="B40" s="31" t="s">
        <v>22</v>
      </c>
      <c r="C40" s="59">
        <f>C39/C38*1000</f>
        <v>4835.8534171849597</v>
      </c>
      <c r="D40" s="64"/>
      <c r="E40" s="18">
        <f>(C40-F40)/F40*100</f>
        <v>-0.86529697086998258</v>
      </c>
      <c r="F40" s="59">
        <f>F39/F38*1000</f>
        <v>4878.0631498578041</v>
      </c>
      <c r="G40" s="64"/>
      <c r="H40" s="67">
        <v>10.398317890114486</v>
      </c>
      <c r="I40" s="3"/>
    </row>
    <row r="41" spans="2:9" x14ac:dyDescent="0.2">
      <c r="B41" s="31" t="s">
        <v>7</v>
      </c>
      <c r="C41" s="58">
        <f>C38/C37</f>
        <v>778.8743718592965</v>
      </c>
      <c r="D41" s="63"/>
      <c r="E41" s="18">
        <f>(C41-F41)/F41*100</f>
        <v>-20.597448997355773</v>
      </c>
      <c r="F41" s="58">
        <f>F38/F37</f>
        <v>980.91857506361328</v>
      </c>
      <c r="G41" s="63"/>
      <c r="H41" s="67">
        <v>12.210441669173136</v>
      </c>
      <c r="I41" s="3"/>
    </row>
    <row r="42" spans="2:9" ht="3" customHeight="1" x14ac:dyDescent="0.2">
      <c r="B42" s="29"/>
      <c r="C42" s="59"/>
      <c r="D42" s="64"/>
      <c r="E42" s="18"/>
      <c r="F42" s="59"/>
      <c r="G42" s="64"/>
      <c r="H42" s="67"/>
      <c r="I42" s="3"/>
    </row>
    <row r="43" spans="2:9" x14ac:dyDescent="0.2">
      <c r="B43" s="25" t="s">
        <v>18</v>
      </c>
      <c r="C43" s="59"/>
      <c r="D43" s="64"/>
      <c r="E43" s="18"/>
      <c r="F43" s="59"/>
      <c r="G43" s="64"/>
      <c r="H43" s="67"/>
      <c r="I43" s="3"/>
    </row>
    <row r="44" spans="2:9" x14ac:dyDescent="0.2">
      <c r="B44" s="29" t="s">
        <v>3</v>
      </c>
      <c r="C44" s="55">
        <v>514</v>
      </c>
      <c r="D44" s="78">
        <f>(C44/C$9)*100</f>
        <v>2.6485288813314782</v>
      </c>
      <c r="E44" s="18">
        <f>(C44-F44)/F44*100</f>
        <v>-24.743777452415813</v>
      </c>
      <c r="F44" s="55">
        <v>683</v>
      </c>
      <c r="G44" s="78">
        <f>(F44/F$9)*100</f>
        <v>2.5629479530188752</v>
      </c>
      <c r="H44" s="67">
        <v>24.408014571949</v>
      </c>
      <c r="I44" s="4"/>
    </row>
    <row r="45" spans="2:9" x14ac:dyDescent="0.2">
      <c r="B45" s="29" t="s">
        <v>5</v>
      </c>
      <c r="C45" s="55">
        <v>476343.90299999999</v>
      </c>
      <c r="D45" s="78">
        <f>(C45/C$11)*100</f>
        <v>0.38119216809561657</v>
      </c>
      <c r="E45" s="18">
        <f>(C45-F45)/F45*100</f>
        <v>-69.993026185455491</v>
      </c>
      <c r="F45" s="55">
        <v>1587443.9920000001</v>
      </c>
      <c r="G45" s="78">
        <f>(F45/F$11)*100</f>
        <v>0.68076321993697875</v>
      </c>
      <c r="H45" s="67">
        <v>146.36160033978769</v>
      </c>
      <c r="I45" s="4"/>
    </row>
    <row r="46" spans="2:9" ht="3" customHeight="1" x14ac:dyDescent="0.2">
      <c r="B46" s="29"/>
      <c r="C46" s="61"/>
      <c r="D46" s="65"/>
      <c r="E46" s="33"/>
      <c r="F46" s="61"/>
      <c r="G46" s="65"/>
      <c r="H46" s="67"/>
      <c r="I46" s="7"/>
    </row>
    <row r="47" spans="2:9" x14ac:dyDescent="0.2">
      <c r="B47" s="25" t="s">
        <v>19</v>
      </c>
      <c r="C47" s="62"/>
      <c r="D47" s="65"/>
      <c r="E47" s="33"/>
      <c r="F47" s="62"/>
      <c r="G47" s="65"/>
      <c r="H47" s="67"/>
      <c r="I47" s="8"/>
    </row>
    <row r="48" spans="2:9" x14ac:dyDescent="0.2">
      <c r="B48" s="29" t="s">
        <v>3</v>
      </c>
      <c r="C48" s="55">
        <v>3152</v>
      </c>
      <c r="D48" s="66">
        <f>C48/'RESIDENTIAL (2)'!C9*100</f>
        <v>2.546391669292229</v>
      </c>
      <c r="E48" s="18">
        <f>(C48-F48)/F48*100</f>
        <v>-48.880960103795005</v>
      </c>
      <c r="F48" s="55">
        <v>6166</v>
      </c>
      <c r="G48" s="66">
        <f>F48/'RESIDENTIAL (2)'!F9*100</f>
        <v>3.5608274332705787</v>
      </c>
      <c r="H48" s="67">
        <v>6.8816085976772401</v>
      </c>
      <c r="I48" s="4"/>
    </row>
    <row r="49" spans="2:9" x14ac:dyDescent="0.2">
      <c r="B49" s="29" t="s">
        <v>4</v>
      </c>
      <c r="C49" s="55">
        <v>300556</v>
      </c>
      <c r="D49" s="66">
        <f>C49/'RESIDENTIAL (2)'!C10*100</f>
        <v>1.2028139561892317</v>
      </c>
      <c r="E49" s="18">
        <f>(C49-F49)/F49*100</f>
        <v>-54.160477069257396</v>
      </c>
      <c r="F49" s="55">
        <v>655670</v>
      </c>
      <c r="G49" s="66">
        <f>F49/'RESIDENTIAL (2)'!F10*100</f>
        <v>1.5767431076977323</v>
      </c>
      <c r="H49" s="67">
        <v>-8.1241732618882132</v>
      </c>
      <c r="I49" s="4"/>
    </row>
    <row r="50" spans="2:9" x14ac:dyDescent="0.2">
      <c r="B50" s="29" t="s">
        <v>5</v>
      </c>
      <c r="C50" s="55">
        <v>2998848.7740000002</v>
      </c>
      <c r="D50" s="66">
        <f>C50/'RESIDENTIAL (2)'!C11*100</f>
        <v>1.0872709645217069</v>
      </c>
      <c r="E50" s="18">
        <f>(C50-F50)/F50*100</f>
        <v>-48.911150382679224</v>
      </c>
      <c r="F50" s="55">
        <v>5869869.4460000005</v>
      </c>
      <c r="G50" s="66">
        <f>F50/'RESIDENTIAL (2)'!F11*100</f>
        <v>1.193530404204223</v>
      </c>
      <c r="H50" s="67">
        <v>-13.271786109453796</v>
      </c>
      <c r="I50" s="4"/>
    </row>
    <row r="51" spans="2:9" x14ac:dyDescent="0.2">
      <c r="B51" s="31" t="s">
        <v>22</v>
      </c>
      <c r="C51" s="59">
        <f>C50/C49*1000</f>
        <v>9977.6706304315994</v>
      </c>
      <c r="D51" s="65"/>
      <c r="E51" s="18">
        <f>(C51-F51)/F51*100</f>
        <v>11.451529926498571</v>
      </c>
      <c r="F51" s="59">
        <f>F50/F49*1000</f>
        <v>8952.4752482193799</v>
      </c>
      <c r="G51" s="65"/>
      <c r="H51" s="67">
        <v>-5.6027934989239689</v>
      </c>
      <c r="I51" s="3"/>
    </row>
    <row r="52" spans="2:9" ht="3" customHeight="1" x14ac:dyDescent="0.2">
      <c r="C52" s="59"/>
      <c r="D52" s="65"/>
      <c r="E52" s="18"/>
      <c r="F52" s="59"/>
      <c r="G52" s="65"/>
      <c r="H52" s="67"/>
      <c r="I52" s="3"/>
    </row>
    <row r="53" spans="2:9" x14ac:dyDescent="0.2">
      <c r="B53" s="25" t="s">
        <v>20</v>
      </c>
      <c r="C53" s="59"/>
      <c r="D53" s="65"/>
      <c r="E53" s="18"/>
      <c r="F53" s="59"/>
      <c r="G53" s="65"/>
      <c r="H53" s="67"/>
      <c r="I53" s="3"/>
    </row>
    <row r="54" spans="2:9" x14ac:dyDescent="0.2">
      <c r="B54" s="29" t="s">
        <v>3</v>
      </c>
      <c r="C54" s="60">
        <v>13805</v>
      </c>
      <c r="D54" s="66">
        <f>C54/'RESIDENTIAL (2)'!C9*100</f>
        <v>11.152581533813205</v>
      </c>
      <c r="E54" s="18">
        <f>(C54-F54)/F54*100</f>
        <v>-14.105276256844201</v>
      </c>
      <c r="F54" s="60">
        <v>16072</v>
      </c>
      <c r="G54" s="66">
        <f>F54/'RESIDENTIAL (2)'!F9*100</f>
        <v>9.2814820803640519</v>
      </c>
      <c r="H54" s="67">
        <v>-3.2623088961117133</v>
      </c>
      <c r="I54" s="4"/>
    </row>
    <row r="55" spans="2:9" x14ac:dyDescent="0.2">
      <c r="B55" s="29" t="s">
        <v>5</v>
      </c>
      <c r="C55" s="60">
        <v>16769167.756999999</v>
      </c>
      <c r="D55" s="66">
        <f>C55/'RESIDENTIAL (2)'!C11*100</f>
        <v>6.0798761709681655</v>
      </c>
      <c r="E55" s="18">
        <f>(C55-F55)/F55*100</f>
        <v>-37.737752327187287</v>
      </c>
      <c r="F55" s="60">
        <v>26933123.013999999</v>
      </c>
      <c r="G55" s="66">
        <f>F55/'RESIDENTIAL (2)'!F11*100</f>
        <v>5.4763570967130972</v>
      </c>
      <c r="H55" s="67">
        <v>-11.234511209660255</v>
      </c>
      <c r="I55" s="4"/>
    </row>
    <row r="56" spans="2:9" ht="3" customHeight="1" x14ac:dyDescent="0.2">
      <c r="B56" s="34"/>
      <c r="C56" s="35"/>
      <c r="D56" s="35"/>
      <c r="E56" s="35"/>
      <c r="F56" s="36"/>
      <c r="G56" s="36"/>
      <c r="H56" s="37"/>
    </row>
    <row r="57" spans="2:9" x14ac:dyDescent="0.2">
      <c r="B57" s="11" t="s">
        <v>30</v>
      </c>
    </row>
    <row r="58" spans="2:9" x14ac:dyDescent="0.2">
      <c r="B58" s="11" t="s">
        <v>32</v>
      </c>
    </row>
    <row r="59" spans="2:9" s="9" customFormat="1" ht="12.75" x14ac:dyDescent="0.2">
      <c r="B59" s="10" t="s">
        <v>26</v>
      </c>
      <c r="C59" s="12"/>
      <c r="D59" s="12"/>
      <c r="E59" s="12"/>
      <c r="F59" s="13"/>
      <c r="G59" s="13"/>
      <c r="H59" s="14"/>
    </row>
    <row r="60" spans="2:9" s="9" customFormat="1" ht="12.75" x14ac:dyDescent="0.2">
      <c r="B60" s="15" t="s">
        <v>27</v>
      </c>
      <c r="C60" s="16"/>
      <c r="D60" s="17"/>
      <c r="E60" s="17"/>
      <c r="F60" s="12"/>
      <c r="G60" s="12"/>
      <c r="H60" s="18"/>
    </row>
    <row r="61" spans="2:9" s="9" customFormat="1" ht="10.5" customHeight="1" x14ac:dyDescent="0.2">
      <c r="B61" s="19" t="s">
        <v>21</v>
      </c>
      <c r="C61" s="10"/>
      <c r="D61" s="10"/>
      <c r="E61" s="10"/>
      <c r="F61" s="12"/>
      <c r="G61" s="12"/>
      <c r="H61" s="18"/>
    </row>
  </sheetData>
  <mergeCells count="7">
    <mergeCell ref="B1:H1"/>
    <mergeCell ref="B2:H2"/>
    <mergeCell ref="B3:D3"/>
    <mergeCell ref="B4:H4"/>
    <mergeCell ref="B5:B6"/>
    <mergeCell ref="C5:E5"/>
    <mergeCell ref="F5:H5"/>
  </mergeCells>
  <printOptions horizontalCentered="1"/>
  <pageMargins left="0.74803149606299202" right="0.74803149606299202" top="0.59055118110236204" bottom="0.59055118110236204" header="0.511811023622047" footer="0.511811023622047"/>
  <pageSetup paperSize="9" scale="65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RESIDENTIAL (2)</vt:lpstr>
      <vt:lpstr>NON-RESIDENTIAL (2)</vt:lpstr>
      <vt:lpstr>'NON-RESIDENTIAL (2)'!Print_Area</vt:lpstr>
      <vt:lpstr>'RESIDENTIAL (2)'!Print_Area</vt:lpstr>
      <vt:lpstr>'NON-RESIDENTIAL (2)'!Print_Titles</vt:lpstr>
      <vt:lpstr>'RESIDENTIAL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 ISD</dc:creator>
  <cp:lastModifiedBy>ISD PSA</cp:lastModifiedBy>
  <cp:lastPrinted>2020-06-29T07:37:14Z</cp:lastPrinted>
  <dcterms:created xsi:type="dcterms:W3CDTF">2020-03-05T05:27:51Z</dcterms:created>
  <dcterms:modified xsi:type="dcterms:W3CDTF">2021-07-28T15:10:29Z</dcterms:modified>
</cp:coreProperties>
</file>